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385" yWindow="210" windowWidth="14430" windowHeight="11760"/>
  </bookViews>
  <sheets>
    <sheet name="Cover" sheetId="9" r:id="rId1"/>
    <sheet name="Configuration" sheetId="12" r:id="rId2"/>
    <sheet name="Status" sheetId="10" r:id="rId3"/>
    <sheet name="PCIe" sheetId="2" r:id="rId4"/>
  </sheets>
  <definedNames>
    <definedName name="_xlnm._FilterDatabase" localSheetId="2" hidden="1">Status!$B$5:$O$13</definedName>
    <definedName name="HTML_CodePage" hidden="1">1252</definedName>
    <definedName name="HTML_Control" localSheetId="0" hidden="1">{"'Sheet1'!$A$46:$G$58","'Sheet1'!$A$1:$T$117","'Sheet1'!$A$1:$U$122","'Sheet1'!$A$49:$G$59","'Sheet1'!$A$74:$G$77"}</definedName>
    <definedName name="HTML_Control" localSheetId="3" hidden="1">{"'Sheet1'!$A$46:$G$58","'Sheet1'!$A$1:$T$117","'Sheet1'!$A$1:$U$122","'Sheet1'!$A$49:$G$59","'Sheet1'!$A$74:$G$77"}</definedName>
    <definedName name="HTML_Control" localSheetId="2" hidden="1">{"'Sheet1'!$A$46:$G$58","'Sheet1'!$A$1:$T$117","'Sheet1'!$A$1:$U$122","'Sheet1'!$A$49:$G$59","'Sheet1'!$A$74:$G$77"}</definedName>
    <definedName name="HTML_Control" hidden="1">{"'Sheet1'!$A$46:$G$58","'Sheet1'!$A$1:$T$117","'Sheet1'!$A$1:$U$122","'Sheet1'!$A$49:$G$59","'Sheet1'!$A$74:$G$77"}</definedName>
    <definedName name="HTML_Description" hidden="1">"Excel Version:  \\ppg02\projects\scimitar\testing\sctm10.xls"</definedName>
    <definedName name="HTML_Email" hidden="1">""</definedName>
    <definedName name="HTML_Header" hidden="1">"Product Test Matrix Scimitar"</definedName>
    <definedName name="HTML_LastUpdate" hidden="1">"9/28/98"</definedName>
    <definedName name="HTML_LineAfter" hidden="1">FALSE</definedName>
    <definedName name="HTML_LineBefore" hidden="1">TRUE</definedName>
    <definedName name="HTML_Name" hidden="1">"Kai Xu"</definedName>
    <definedName name="HTML_OBDlg2" hidden="1">TRUE</definedName>
    <definedName name="HTML_OBDlg4" hidden="1">TRUE</definedName>
    <definedName name="HTML_OS" hidden="1">0</definedName>
    <definedName name="HTML_PathFile" hidden="1">"T:\SCIMITAR\WEBPAGE\DOCS\Mtx.htm"</definedName>
    <definedName name="HTML_Title" hidden="1">"Scimitar Test Matrix"</definedName>
  </definedNames>
  <calcPr calcId="145621"/>
</workbook>
</file>

<file path=xl/calcChain.xml><?xml version="1.0" encoding="utf-8"?>
<calcChain xmlns="http://schemas.openxmlformats.org/spreadsheetml/2006/main">
  <c r="B15" i="2" l="1"/>
  <c r="B14" i="2"/>
  <c r="B13" i="2"/>
  <c r="B12" i="2"/>
  <c r="G118" i="2"/>
  <c r="K117" i="2"/>
  <c r="J117" i="2"/>
  <c r="I117" i="2"/>
  <c r="H117" i="2"/>
  <c r="K116" i="2"/>
  <c r="J116" i="2"/>
  <c r="I116" i="2"/>
  <c r="H116" i="2"/>
  <c r="K115" i="2"/>
  <c r="J115" i="2"/>
  <c r="I115" i="2"/>
  <c r="H115" i="2"/>
  <c r="K114" i="2"/>
  <c r="J114" i="2"/>
  <c r="I114" i="2"/>
  <c r="H114" i="2"/>
  <c r="K113" i="2"/>
  <c r="J113" i="2"/>
  <c r="I113" i="2"/>
  <c r="H113" i="2"/>
  <c r="H118" i="2" s="1"/>
  <c r="K108" i="2"/>
  <c r="G108" i="2"/>
  <c r="K107" i="2"/>
  <c r="J107" i="2"/>
  <c r="I107" i="2"/>
  <c r="H107" i="2"/>
  <c r="K106" i="2"/>
  <c r="J106" i="2"/>
  <c r="I106" i="2"/>
  <c r="H106" i="2"/>
  <c r="K105" i="2"/>
  <c r="J105" i="2"/>
  <c r="I105" i="2"/>
  <c r="H105" i="2"/>
  <c r="K104" i="2"/>
  <c r="J104" i="2"/>
  <c r="I104" i="2"/>
  <c r="H104" i="2"/>
  <c r="K103" i="2"/>
  <c r="J103" i="2"/>
  <c r="J108" i="2" s="1"/>
  <c r="I103" i="2"/>
  <c r="I108" i="2" s="1"/>
  <c r="H103" i="2"/>
  <c r="H108" i="2" s="1"/>
  <c r="G98" i="2"/>
  <c r="K97" i="2"/>
  <c r="J97" i="2"/>
  <c r="I97" i="2"/>
  <c r="H97" i="2"/>
  <c r="K96" i="2"/>
  <c r="J96" i="2"/>
  <c r="I96" i="2"/>
  <c r="H96" i="2"/>
  <c r="K95" i="2"/>
  <c r="J95" i="2"/>
  <c r="I95" i="2"/>
  <c r="H95" i="2"/>
  <c r="K94" i="2"/>
  <c r="J94" i="2"/>
  <c r="I94" i="2"/>
  <c r="H94" i="2"/>
  <c r="K93" i="2"/>
  <c r="K98" i="2" s="1"/>
  <c r="J93" i="2"/>
  <c r="J98" i="2" s="1"/>
  <c r="I93" i="2"/>
  <c r="I98" i="2" s="1"/>
  <c r="H93" i="2"/>
  <c r="H98" i="2" s="1"/>
  <c r="G88" i="2"/>
  <c r="K87" i="2"/>
  <c r="J87" i="2"/>
  <c r="I87" i="2"/>
  <c r="H87" i="2"/>
  <c r="K86" i="2"/>
  <c r="J86" i="2"/>
  <c r="I86" i="2"/>
  <c r="H86" i="2"/>
  <c r="K85" i="2"/>
  <c r="J85" i="2"/>
  <c r="I85" i="2"/>
  <c r="H85" i="2"/>
  <c r="K84" i="2"/>
  <c r="J84" i="2"/>
  <c r="I84" i="2"/>
  <c r="H84" i="2"/>
  <c r="K83" i="2"/>
  <c r="J83" i="2"/>
  <c r="J88" i="2" s="1"/>
  <c r="I83" i="2"/>
  <c r="I88" i="2" s="1"/>
  <c r="H83" i="2"/>
  <c r="G78" i="2"/>
  <c r="K77" i="2"/>
  <c r="J77" i="2"/>
  <c r="I77" i="2"/>
  <c r="H77" i="2"/>
  <c r="K76" i="2"/>
  <c r="J76" i="2"/>
  <c r="I76" i="2"/>
  <c r="H76" i="2"/>
  <c r="K75" i="2"/>
  <c r="J75" i="2"/>
  <c r="I75" i="2"/>
  <c r="H75" i="2"/>
  <c r="K74" i="2"/>
  <c r="J74" i="2"/>
  <c r="I74" i="2"/>
  <c r="H74" i="2"/>
  <c r="K73" i="2"/>
  <c r="K78" i="2" s="1"/>
  <c r="J73" i="2"/>
  <c r="J78" i="2" s="1"/>
  <c r="I73" i="2"/>
  <c r="I78" i="2" s="1"/>
  <c r="H73" i="2"/>
  <c r="H78" i="2" s="1"/>
  <c r="G68" i="2"/>
  <c r="K67" i="2"/>
  <c r="J67" i="2"/>
  <c r="I67" i="2"/>
  <c r="H67" i="2"/>
  <c r="K66" i="2"/>
  <c r="J66" i="2"/>
  <c r="I66" i="2"/>
  <c r="H66" i="2"/>
  <c r="K65" i="2"/>
  <c r="J65" i="2"/>
  <c r="I65" i="2"/>
  <c r="H65" i="2"/>
  <c r="K64" i="2"/>
  <c r="J64" i="2"/>
  <c r="I64" i="2"/>
  <c r="H64" i="2"/>
  <c r="K63" i="2"/>
  <c r="K68" i="2" s="1"/>
  <c r="J63" i="2"/>
  <c r="J68" i="2" s="1"/>
  <c r="I63" i="2"/>
  <c r="I68" i="2" s="1"/>
  <c r="H63" i="2"/>
  <c r="H68" i="2" s="1"/>
  <c r="G58" i="2"/>
  <c r="K57" i="2"/>
  <c r="J57" i="2"/>
  <c r="I57" i="2"/>
  <c r="H57" i="2"/>
  <c r="K56" i="2"/>
  <c r="J56" i="2"/>
  <c r="I56" i="2"/>
  <c r="H56" i="2"/>
  <c r="K55" i="2"/>
  <c r="J55" i="2"/>
  <c r="I55" i="2"/>
  <c r="H55" i="2"/>
  <c r="K54" i="2"/>
  <c r="J54" i="2"/>
  <c r="I54" i="2"/>
  <c r="H54" i="2"/>
  <c r="K53" i="2"/>
  <c r="K58" i="2" s="1"/>
  <c r="J53" i="2"/>
  <c r="J58" i="2" s="1"/>
  <c r="I53" i="2"/>
  <c r="I58" i="2" s="1"/>
  <c r="H53" i="2"/>
  <c r="H58" i="2" s="1"/>
  <c r="G48" i="2"/>
  <c r="K47" i="2"/>
  <c r="J47" i="2"/>
  <c r="I47" i="2"/>
  <c r="H47" i="2"/>
  <c r="K46" i="2"/>
  <c r="J46" i="2"/>
  <c r="I46" i="2"/>
  <c r="H46" i="2"/>
  <c r="K45" i="2"/>
  <c r="J45" i="2"/>
  <c r="I45" i="2"/>
  <c r="H45" i="2"/>
  <c r="K44" i="2"/>
  <c r="J44" i="2"/>
  <c r="I44" i="2"/>
  <c r="H44" i="2"/>
  <c r="K43" i="2"/>
  <c r="K48" i="2" s="1"/>
  <c r="J43" i="2"/>
  <c r="J48" i="2" s="1"/>
  <c r="I43" i="2"/>
  <c r="I48" i="2" s="1"/>
  <c r="H43" i="2"/>
  <c r="H48" i="2" s="1"/>
  <c r="G38" i="2"/>
  <c r="K37" i="2"/>
  <c r="J37" i="2"/>
  <c r="I37" i="2"/>
  <c r="H37" i="2"/>
  <c r="K36" i="2"/>
  <c r="J36" i="2"/>
  <c r="I36" i="2"/>
  <c r="H36" i="2"/>
  <c r="K35" i="2"/>
  <c r="J35" i="2"/>
  <c r="I35" i="2"/>
  <c r="H35" i="2"/>
  <c r="K34" i="2"/>
  <c r="J34" i="2"/>
  <c r="I34" i="2"/>
  <c r="H34" i="2"/>
  <c r="K33" i="2"/>
  <c r="K38" i="2" s="1"/>
  <c r="J33" i="2"/>
  <c r="J38" i="2" s="1"/>
  <c r="I33" i="2"/>
  <c r="I38" i="2" s="1"/>
  <c r="H33" i="2"/>
  <c r="H38" i="2" s="1"/>
  <c r="K88" i="2" l="1"/>
  <c r="H88" i="2"/>
  <c r="K118" i="2"/>
  <c r="I118" i="2"/>
  <c r="J118" i="2"/>
  <c r="G28" i="2" l="1"/>
  <c r="K27" i="2" l="1"/>
  <c r="J27" i="2"/>
  <c r="I27" i="2"/>
  <c r="H27" i="2"/>
  <c r="K26" i="2"/>
  <c r="J26" i="2"/>
  <c r="I26" i="2"/>
  <c r="H26" i="2"/>
  <c r="K25" i="2"/>
  <c r="J25" i="2"/>
  <c r="I25" i="2"/>
  <c r="H25" i="2"/>
  <c r="K24" i="2"/>
  <c r="J24" i="2"/>
  <c r="I24" i="2"/>
  <c r="H24" i="2"/>
  <c r="K23" i="2"/>
  <c r="J23" i="2"/>
  <c r="I23" i="2"/>
  <c r="H23" i="2"/>
  <c r="I28" i="2" l="1"/>
  <c r="J28" i="2"/>
  <c r="K28" i="2"/>
  <c r="H28" i="2"/>
  <c r="I7" i="10" l="1"/>
  <c r="F7" i="10"/>
  <c r="G7" i="10" l="1"/>
  <c r="E7" i="10"/>
  <c r="J7" i="10" s="1"/>
  <c r="G8" i="10" l="1"/>
  <c r="E8" i="10"/>
  <c r="F8" i="10"/>
  <c r="B16" i="2"/>
  <c r="H7" i="10" s="1"/>
  <c r="I8" i="10" l="1"/>
  <c r="H8" i="10"/>
  <c r="H9" i="10" l="1"/>
  <c r="H3" i="10" s="1"/>
  <c r="G9" i="10"/>
  <c r="G3" i="10" s="1"/>
  <c r="J8" i="10"/>
  <c r="E9" i="10"/>
  <c r="E3" i="10" s="1"/>
  <c r="F9" i="10"/>
  <c r="F3" i="10" s="1"/>
  <c r="D3" i="10" l="1"/>
</calcChain>
</file>

<file path=xl/sharedStrings.xml><?xml version="1.0" encoding="utf-8"?>
<sst xmlns="http://schemas.openxmlformats.org/spreadsheetml/2006/main" count="478" uniqueCount="107">
  <si>
    <t>Server Validation Report</t>
    <phoneticPr fontId="6" type="noConversion"/>
  </si>
  <si>
    <t>Approved</t>
    <phoneticPr fontId="5" type="noConversion"/>
  </si>
  <si>
    <t>Checked</t>
    <phoneticPr fontId="5" type="noConversion"/>
  </si>
  <si>
    <t>Prepared</t>
    <phoneticPr fontId="5" type="noConversion"/>
  </si>
  <si>
    <t>By</t>
    <phoneticPr fontId="5" type="noConversion"/>
  </si>
  <si>
    <t>Date</t>
    <phoneticPr fontId="5" type="noConversion"/>
  </si>
  <si>
    <t>Copyright Notice:</t>
  </si>
  <si>
    <t>This document contains confidential information of ASRockRack. No part of this document may be reproduced, transcribed, transmitted, or translated in any language, in any form or by any means, except duplication of documentation by the purchaser for backup purpose, without written consent of ASRockRack Inc. Products and corporate names appearing in this document may or may not be registered trademarks or copyrights of their respective companies, and are used only for identification or explanation and to the owners’ benefit, without intent to infringe.</t>
    <phoneticPr fontId="5" type="noConversion"/>
  </si>
  <si>
    <t>Complete</t>
    <phoneticPr fontId="77" type="noConversion"/>
  </si>
  <si>
    <t>Pass</t>
    <phoneticPr fontId="77" type="noConversion"/>
  </si>
  <si>
    <t>Fail</t>
    <phoneticPr fontId="77" type="noConversion"/>
  </si>
  <si>
    <t>Block</t>
    <phoneticPr fontId="77" type="noConversion"/>
  </si>
  <si>
    <t>Under Test</t>
    <phoneticPr fontId="77" type="noConversion"/>
  </si>
  <si>
    <t>Overall</t>
    <phoneticPr fontId="77" type="noConversion"/>
  </si>
  <si>
    <t>No.</t>
    <phoneticPr fontId="77" type="noConversion"/>
  </si>
  <si>
    <t>Item</t>
    <phoneticPr fontId="77" type="noConversion"/>
  </si>
  <si>
    <t>Owner</t>
    <phoneticPr fontId="77" type="noConversion"/>
  </si>
  <si>
    <t>Pass</t>
  </si>
  <si>
    <t>Fail</t>
  </si>
  <si>
    <t>Block</t>
    <phoneticPr fontId="77" type="noConversion"/>
  </si>
  <si>
    <t>Under 
Test</t>
    <phoneticPr fontId="77" type="noConversion"/>
  </si>
  <si>
    <t>Test 
Cases</t>
    <phoneticPr fontId="10" type="noConversion"/>
  </si>
  <si>
    <t>Complete</t>
    <phoneticPr fontId="77" type="noConversion"/>
  </si>
  <si>
    <t>Comment</t>
    <phoneticPr fontId="10" type="noConversion"/>
  </si>
  <si>
    <t>EA</t>
    <phoneticPr fontId="77" type="noConversion"/>
  </si>
  <si>
    <t>Total</t>
    <phoneticPr fontId="77" type="noConversion"/>
  </si>
  <si>
    <t>Percent</t>
    <phoneticPr fontId="77" type="noConversion"/>
  </si>
  <si>
    <t xml:space="preserve">    </t>
    <phoneticPr fontId="77" type="noConversion"/>
  </si>
  <si>
    <t>Note:</t>
    <phoneticPr fontId="77" type="noConversion"/>
  </si>
  <si>
    <t>1. Block: SI test halted because the function was not ready or it was infected by the failure parameters.</t>
    <phoneticPr fontId="77" type="noConversion"/>
  </si>
  <si>
    <t>2. Under Test: Plan to do.</t>
    <phoneticPr fontId="77" type="noConversion"/>
  </si>
  <si>
    <t>3. Total Test Cases: All parameters of planning to test.</t>
    <phoneticPr fontId="77" type="noConversion"/>
  </si>
  <si>
    <t>4. "% Completed" =(Pass+Fail)/ Total Test Cases</t>
    <phoneticPr fontId="77" type="noConversion"/>
  </si>
  <si>
    <t>5. "% Blocked"=Blocked/Total Test Cases</t>
    <phoneticPr fontId="77" type="noConversion"/>
  </si>
  <si>
    <t>Under Test</t>
    <phoneticPr fontId="5" type="noConversion"/>
  </si>
  <si>
    <t>PCIe</t>
    <phoneticPr fontId="6" type="noConversion"/>
  </si>
  <si>
    <t>Test Procedure</t>
    <phoneticPr fontId="6" type="noConversion"/>
  </si>
  <si>
    <t>PCI Express Tx Signal Quality Analyze</t>
    <phoneticPr fontId="92" type="noConversion"/>
  </si>
  <si>
    <t>Configuration</t>
    <phoneticPr fontId="5" type="noConversion"/>
  </si>
  <si>
    <t>Equipment</t>
    <phoneticPr fontId="5" type="noConversion"/>
  </si>
  <si>
    <t>Totals</t>
    <phoneticPr fontId="5" type="noConversion"/>
  </si>
  <si>
    <t>Test Block</t>
    <phoneticPr fontId="5" type="noConversion"/>
  </si>
  <si>
    <t>Test Pass</t>
    <phoneticPr fontId="5" type="noConversion"/>
  </si>
  <si>
    <t>Test Plan</t>
    <phoneticPr fontId="5" type="noConversion"/>
  </si>
  <si>
    <t>Test Fail</t>
    <phoneticPr fontId="5" type="noConversion"/>
  </si>
  <si>
    <t>Fail Item</t>
    <phoneticPr fontId="6" type="noConversion"/>
  </si>
  <si>
    <t xml:space="preserve">Issue Date: </t>
    <phoneticPr fontId="6" type="noConversion"/>
  </si>
  <si>
    <t>Signal Name</t>
  </si>
  <si>
    <t>Note</t>
    <phoneticPr fontId="6" type="noConversion"/>
  </si>
  <si>
    <t>To verify the signal quality of PCIe eye diagram</t>
    <phoneticPr fontId="6" type="noConversion"/>
  </si>
  <si>
    <r>
      <t xml:space="preserve">Scop: </t>
    </r>
    <r>
      <rPr>
        <sz val="16"/>
        <color indexed="30"/>
        <rFont val="Tahoma"/>
        <family val="2"/>
      </rPr>
      <t xml:space="preserve">DSA-X93204A 20G BW / MSO9254A 2.5G  BW / MSO9254A 2.5G / </t>
    </r>
    <phoneticPr fontId="5" type="noConversion"/>
  </si>
  <si>
    <r>
      <t xml:space="preserve">Probe: </t>
    </r>
    <r>
      <rPr>
        <sz val="16"/>
        <color indexed="30"/>
        <rFont val="Tahoma"/>
        <family val="2"/>
      </rPr>
      <t>N2795A*2 with 1169+N5425A / N2795A*2 /</t>
    </r>
    <phoneticPr fontId="5" type="noConversion"/>
  </si>
  <si>
    <r>
      <t xml:space="preserve">Fixture: </t>
    </r>
    <r>
      <rPr>
        <sz val="16"/>
        <color indexed="30"/>
        <rFont val="Tahoma"/>
        <family val="2"/>
      </rPr>
      <t>CLB 3.0</t>
    </r>
    <phoneticPr fontId="5" type="noConversion"/>
  </si>
  <si>
    <r>
      <t xml:space="preserve">Test Program: </t>
    </r>
    <r>
      <rPr>
        <sz val="16"/>
        <color indexed="30"/>
        <rFont val="Tahoma"/>
        <family val="2"/>
      </rPr>
      <t>ClockjitterTool</t>
    </r>
    <r>
      <rPr>
        <sz val="16"/>
        <color indexed="30"/>
        <rFont val="細明體"/>
        <family val="3"/>
        <charset val="136"/>
      </rPr>
      <t>、</t>
    </r>
    <r>
      <rPr>
        <sz val="16"/>
        <color indexed="30"/>
        <rFont val="Tahoma"/>
        <family val="2"/>
      </rPr>
      <t>SigTest…..</t>
    </r>
    <phoneticPr fontId="5" type="noConversion"/>
  </si>
  <si>
    <t>Spread Spectrum Clock Check</t>
    <phoneticPr fontId="5" type="noConversion"/>
  </si>
  <si>
    <t>BIOS SSC default setting</t>
    <phoneticPr fontId="5" type="noConversion"/>
  </si>
  <si>
    <t>BIOS SSC option</t>
    <phoneticPr fontId="5" type="noConversion"/>
  </si>
  <si>
    <t>BIOS SSC function Check</t>
    <phoneticPr fontId="5" type="noConversion"/>
  </si>
  <si>
    <t xml:space="preserve">Enable </t>
    <phoneticPr fontId="5" type="noConversion"/>
  </si>
  <si>
    <t>Disable</t>
    <phoneticPr fontId="5" type="noConversion"/>
  </si>
  <si>
    <t>1.Warm up Oscilloscope 20 minutes to make sure the Calibration status is Pass, then Calibrate and De-skew all probes</t>
    <phoneticPr fontId="6" type="noConversion"/>
  </si>
  <si>
    <t>4.Power on the system, capture and export waveform</t>
    <phoneticPr fontId="6" type="noConversion"/>
  </si>
  <si>
    <t>5.Analyze the waveform with Keysight test app</t>
    <phoneticPr fontId="92" type="noConversion"/>
  </si>
  <si>
    <t xml:space="preserve">2.Insert test fixture to the DUT </t>
    <phoneticPr fontId="6" type="noConversion"/>
  </si>
  <si>
    <t xml:space="preserve">3.Connected SMA cables between test fixture and Scope </t>
    <phoneticPr fontId="6" type="noConversion"/>
  </si>
  <si>
    <t>Gen2</t>
  </si>
  <si>
    <t>Gen3</t>
  </si>
  <si>
    <r>
      <t xml:space="preserve">Enable </t>
    </r>
    <r>
      <rPr>
        <sz val="14"/>
        <rFont val="細明體"/>
        <family val="3"/>
        <charset val="136"/>
      </rPr>
      <t>□</t>
    </r>
    <r>
      <rPr>
        <sz val="14"/>
        <rFont val="Arial"/>
        <family val="2"/>
      </rPr>
      <t xml:space="preserve">  Disable </t>
    </r>
    <r>
      <rPr>
        <sz val="14"/>
        <rFont val="細明體"/>
        <family val="3"/>
        <charset val="136"/>
      </rPr>
      <t>■</t>
    </r>
    <phoneticPr fontId="5" type="noConversion"/>
  </si>
  <si>
    <r>
      <t xml:space="preserve">Display </t>
    </r>
    <r>
      <rPr>
        <sz val="14"/>
        <rFont val="細明體"/>
        <family val="3"/>
        <charset val="136"/>
      </rPr>
      <t>□</t>
    </r>
    <r>
      <rPr>
        <sz val="14"/>
        <rFont val="Arial"/>
        <family val="2"/>
      </rPr>
      <t xml:space="preserve">  Hidden </t>
    </r>
    <r>
      <rPr>
        <sz val="14"/>
        <rFont val="細明體"/>
        <family val="3"/>
        <charset val="136"/>
      </rPr>
      <t>■</t>
    </r>
    <phoneticPr fontId="5" type="noConversion"/>
  </si>
  <si>
    <r>
      <t xml:space="preserve">Valid </t>
    </r>
    <r>
      <rPr>
        <sz val="14"/>
        <rFont val="細明體"/>
        <family val="3"/>
        <charset val="136"/>
      </rPr>
      <t>■</t>
    </r>
    <r>
      <rPr>
        <sz val="14"/>
        <rFont val="Arial"/>
        <family val="2"/>
      </rPr>
      <t xml:space="preserve">  Invalid </t>
    </r>
    <r>
      <rPr>
        <sz val="14"/>
        <rFont val="細明體"/>
        <family val="3"/>
        <charset val="136"/>
      </rPr>
      <t>□</t>
    </r>
    <phoneticPr fontId="5" type="noConversion"/>
  </si>
  <si>
    <t>PCIe</t>
    <phoneticPr fontId="77" type="noConversion"/>
  </si>
  <si>
    <t>PCIE</t>
  </si>
  <si>
    <t>Test Result</t>
  </si>
  <si>
    <t>Number of Tests</t>
  </si>
  <si>
    <t>Gen1</t>
  </si>
  <si>
    <t>Gen4</t>
  </si>
  <si>
    <t>Plan</t>
  </si>
  <si>
    <t>Block</t>
  </si>
  <si>
    <t>Under Test</t>
  </si>
  <si>
    <t>LANE0</t>
    <phoneticPr fontId="6" type="noConversion"/>
  </si>
  <si>
    <t>LANE4</t>
    <phoneticPr fontId="6" type="noConversion"/>
  </si>
  <si>
    <t>LANE7</t>
    <phoneticPr fontId="6" type="noConversion"/>
  </si>
  <si>
    <t>LANE15</t>
    <phoneticPr fontId="6" type="noConversion"/>
  </si>
  <si>
    <t>LANE8</t>
    <phoneticPr fontId="6" type="noConversion"/>
  </si>
  <si>
    <r>
      <rPr>
        <b/>
        <sz val="16"/>
        <rFont val="Arial"/>
        <family val="2"/>
      </rPr>
      <t>Document Revision:</t>
    </r>
    <r>
      <rPr>
        <sz val="16"/>
        <rFont val="Arial"/>
        <family val="2"/>
      </rPr>
      <t xml:space="preserve"> R1.00</t>
    </r>
    <phoneticPr fontId="6" type="noConversion"/>
  </si>
  <si>
    <t>PASS</t>
  </si>
  <si>
    <t>PASS</t>
    <phoneticPr fontId="6" type="noConversion"/>
  </si>
  <si>
    <t>Tommy Xie</t>
    <phoneticPr fontId="5" type="noConversion"/>
  </si>
  <si>
    <t>PASS</t>
    <phoneticPr fontId="6" type="noConversion"/>
  </si>
  <si>
    <r>
      <rPr>
        <b/>
        <sz val="20"/>
        <color indexed="13"/>
        <rFont val="Tahoma"/>
        <family val="2"/>
      </rPr>
      <t xml:space="preserve">G4PCIe/EX </t>
    </r>
    <r>
      <rPr>
        <b/>
        <sz val="20"/>
        <rFont val="Tahoma"/>
        <family val="2"/>
      </rPr>
      <t xml:space="preserve">Status             </t>
    </r>
    <r>
      <rPr>
        <b/>
        <sz val="9"/>
        <rFont val="Tahoma"/>
        <family val="2"/>
      </rPr>
      <t/>
    </r>
    <phoneticPr fontId="77" type="noConversion"/>
  </si>
  <si>
    <t>PCIE 1</t>
    <phoneticPr fontId="6" type="noConversion"/>
  </si>
  <si>
    <t>PCIE 2</t>
    <phoneticPr fontId="6" type="noConversion"/>
  </si>
  <si>
    <t>PCIE 3</t>
    <phoneticPr fontId="6" type="noConversion"/>
  </si>
  <si>
    <t>PCIE 4</t>
    <phoneticPr fontId="6" type="noConversion"/>
  </si>
  <si>
    <t>PCIE 5</t>
    <phoneticPr fontId="6" type="noConversion"/>
  </si>
  <si>
    <t>PCIE 6</t>
    <phoneticPr fontId="6" type="noConversion"/>
  </si>
  <si>
    <t>PCIE 7</t>
    <phoneticPr fontId="6" type="noConversion"/>
  </si>
  <si>
    <t>PCIE 8</t>
    <phoneticPr fontId="6" type="noConversion"/>
  </si>
  <si>
    <t>PCIE 9</t>
    <phoneticPr fontId="6" type="noConversion"/>
  </si>
  <si>
    <t>PCIE 10</t>
    <phoneticPr fontId="6" type="noConversion"/>
  </si>
  <si>
    <t>MB:MAXIO_ROME</t>
    <phoneticPr fontId="5" type="noConversion"/>
  </si>
  <si>
    <t>Server Card:G4PCIe/EX</t>
    <phoneticPr fontId="5" type="noConversion"/>
  </si>
  <si>
    <r>
      <rPr>
        <b/>
        <sz val="16"/>
        <rFont val="Arial"/>
        <family val="2"/>
      </rPr>
      <t>Project Name:</t>
    </r>
    <r>
      <rPr>
        <sz val="16"/>
        <rFont val="Arial"/>
        <family val="2"/>
      </rPr>
      <t xml:space="preserve"> G4PCIe/EX</t>
    </r>
    <phoneticPr fontId="6" type="noConversion"/>
  </si>
  <si>
    <t>DIMM Vendor/Size/Qty:DDR4-MICRON-16G-3200-REGISTERED-1.2V</t>
    <phoneticPr fontId="5" type="noConversion"/>
  </si>
  <si>
    <t>BIOS: L0.25</t>
    <phoneticPr fontId="5" type="noConversion"/>
  </si>
  <si>
    <t>BMC: 0.11.00</t>
    <phoneticPr fontId="5" type="noConversion"/>
  </si>
  <si>
    <t>CPU/Qty: CPU-SP3-EPYC ROME-X32-7452-100-000000057-2.2G-B0-155W-128M-08</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</si>
</sst>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6">
    <numFmt numFmtId="5" formatCode="&quot;$&quot;#,##0;\-&quot;$&quot;#,##0"/>
    <numFmt numFmtId="42" formatCode="_-&quot;$&quot;* #,##0_-;\-&quot;$&quot;* #,##0_-;_-&quot;$&quot;* &quot;-&quot;_-;_-@_-"/>
    <numFmt numFmtId="41" formatCode="_-* #,##0_-;\-* #,##0_-;_-* &quot;-&quot;_-;_-@_-"/>
    <numFmt numFmtId="44" formatCode="_-&quot;$&quot;* #,##0.00_-;\-&quot;$&quot;* #,##0.00_-;_-&quot;$&quot;* &quot;-&quot;??_-;_-@_-"/>
    <numFmt numFmtId="43" formatCode="_-* #,##0.00_-;\-* #,##0.00_-;_-* &quot;-&quot;??_-;_-@_-"/>
    <numFmt numFmtId="176" formatCode="&quot;\&quot;#,##0.00;&quot;\&quot;&quot;\&quot;&quot;\&quot;\-&quot;\&quot;#,##0.00"/>
    <numFmt numFmtId="177" formatCode="_(&quot;$&quot;* #,##0.00000_);_(&quot;$&quot;* &quot;\&quot;&quot;\&quot;\(#,##0.00000&quot;\&quot;&quot;\&quot;\);_(&quot;$&quot;* &quot;-&quot;??_);_(@_)"/>
    <numFmt numFmtId="178" formatCode="####0.0000"/>
    <numFmt numFmtId="179" formatCode="0.00_)"/>
    <numFmt numFmtId="180" formatCode="_(* #,##0_);_(* \(#,##0\);_(* &quot;-&quot;??_);_(@_)"/>
    <numFmt numFmtId="181" formatCode="&quot;£&quot;#,##0;\-&quot;£&quot;#,##0"/>
    <numFmt numFmtId="182" formatCode="_(&quot;$&quot;* #,##0.00_);_(&quot;$&quot;* \(#,##0.00\);_(&quot;$&quot;* &quot;-&quot;??_);_(@_)"/>
    <numFmt numFmtId="183" formatCode="&quot;£&quot;#,##0;[Red]\-&quot;£&quot;#,##0"/>
    <numFmt numFmtId="184" formatCode="_-&quot;\&quot;* #,##0.00_-;&quot;\&quot;&quot;\&quot;&quot;\&quot;&quot;\&quot;&quot;\&quot;&quot;\&quot;\-&quot;\&quot;* #,##0.00_-;_-&quot;\&quot;* &quot;-&quot;??_-;_-@_-"/>
    <numFmt numFmtId="185" formatCode="\60\4\7\:"/>
    <numFmt numFmtId="186" formatCode="&quot;fl&quot;#,##0.00_);\(&quot;fl&quot;#,##0.00\)"/>
    <numFmt numFmtId="187" formatCode="#,##0&quot;?_);[Red]\(#,##0&quot;&quot;?&quot;\)"/>
    <numFmt numFmtId="188" formatCode="&quot;\&quot;#,##0.00;&quot;\&quot;&quot;\&quot;&quot;\&quot;&quot;\&quot;\-&quot;\&quot;#,##0.00"/>
    <numFmt numFmtId="189" formatCode="&quot;$&quot;#,##0"/>
    <numFmt numFmtId="190" formatCode="&quot;$&quot;#,##0.000;[Red]\(&quot;$&quot;#,##0.0\)"/>
    <numFmt numFmtId="191" formatCode="_-&quot;\&quot;* #,##0_-;&quot;\&quot;&quot;\&quot;&quot;\&quot;&quot;\&quot;\-&quot;\&quot;* #,##0_-;_-&quot;\&quot;* &quot;-&quot;_-;_-@_-"/>
    <numFmt numFmtId="192" formatCode="_-* #,##0_-;&quot;\&quot;&quot;\&quot;&quot;\&quot;&quot;\&quot;&quot;\&quot;&quot;\&quot;\-* #,##0_-;_-* &quot;-&quot;_-;_-@_-"/>
    <numFmt numFmtId="193" formatCode="&quot;\&quot;#,##0.00;[Red]&quot;\&quot;&quot;\&quot;&quot;\&quot;&quot;\&quot;&quot;\&quot;\-&quot;\&quot;#,##0.00"/>
    <numFmt numFmtId="194" formatCode="_-* #,##0.00\ &quot;FB&quot;_-;\-* #,##0.00\ &quot;FB&quot;_-;_-* &quot;-&quot;??\ &quot;FB&quot;_-;_-@_-"/>
    <numFmt numFmtId="195" formatCode="&quot;L.&quot;\ #,##0;\-&quot;L.&quot;\ #,##0"/>
    <numFmt numFmtId="196" formatCode="&quot;L.&quot;\ #,##0.00;[Red]\-&quot;L.&quot;\ #,##0.00"/>
    <numFmt numFmtId="197" formatCode="mmm\ dd\.\ yyyy"/>
    <numFmt numFmtId="198" formatCode="_-* #,##0\ _F_B_-;\-* #,##0\ _F_B_-;_-* &quot;-&quot;\ _F_B_-;_-@_-"/>
    <numFmt numFmtId="199" formatCode="_-* #,##0.00\ _F_B_-;\-* #,##0.00\ _F_B_-;_-* &quot;-&quot;??\ _F_B_-;_-@_-"/>
    <numFmt numFmtId="200" formatCode="&quot;L.&quot;\ #,##0.00;\-&quot;L.&quot;\ #,##0.00"/>
    <numFmt numFmtId="201" formatCode="mmm"/>
    <numFmt numFmtId="202" formatCode="_(&quot;$&quot;* #,##0.000_);_(&quot;$&quot;* &quot;\&quot;&quot;\&quot;\(#,##0.000&quot;\&quot;&quot;\&quot;\);_(&quot;$&quot;* &quot;-&quot;??_);_(@_)"/>
    <numFmt numFmtId="203" formatCode="0.00000%"/>
    <numFmt numFmtId="204" formatCode="&quot;fl&quot;#,##0.00_);[Red]\(&quot;fl&quot;#,##0.00\)"/>
    <numFmt numFmtId="205" formatCode="mm/dd/yy"/>
    <numFmt numFmtId="206" formatCode="&quot;£&quot;#,##0.00;\-&quot;£&quot;#,##0.00"/>
    <numFmt numFmtId="207" formatCode="&quot;£&quot;#,##0.00;[Red]\-&quot;£&quot;#,##0.00"/>
    <numFmt numFmtId="208" formatCode="_(&quot;$&quot;* #,##0_);_(&quot;$&quot;* \(#,##0;_(&quot;$&quot;* &quot;-&quot;_);_(@_)"/>
    <numFmt numFmtId="209" formatCode="0_ "/>
    <numFmt numFmtId="210" formatCode="0.0%"/>
    <numFmt numFmtId="211" formatCode="&quot;\&quot;#,##0.00;[Red]&quot;\&quot;&quot;\&quot;&quot;\&quot;&quot;\&quot;&quot;\&quot;&quot;\&quot;\-#,##0.00"/>
    <numFmt numFmtId="212" formatCode="_ &quot;\&quot;* #,##0_ ;_ &quot;\&quot;* &quot;\&quot;&quot;\&quot;&quot;\&quot;&quot;\&quot;&quot;\&quot;\-#,##0_ ;_ &quot;\&quot;* &quot;-&quot;_ ;_ @_ "/>
    <numFmt numFmtId="213" formatCode="yyyy/m/d;@"/>
    <numFmt numFmtId="214" formatCode="#,##0&quot;?_);\(#,##0&quot;&quot;?&quot;\)"/>
    <numFmt numFmtId="215" formatCode="#,##0.00&quot;?_);\(#,##0.00&quot;&quot;?&quot;\)"/>
    <numFmt numFmtId="216" formatCode="0.000000"/>
  </numFmts>
  <fonts count="124">
    <font>
      <sz val="12"/>
      <color theme="1"/>
      <name val="新細明體"/>
      <family val="1"/>
      <charset val="136"/>
      <scheme val="minor"/>
    </font>
    <font>
      <sz val="12"/>
      <color theme="1"/>
      <name val="新細明體"/>
      <family val="2"/>
      <charset val="136"/>
      <scheme val="minor"/>
    </font>
    <font>
      <sz val="12"/>
      <color theme="1"/>
      <name val="新細明體"/>
      <family val="2"/>
      <charset val="136"/>
      <scheme val="minor"/>
    </font>
    <font>
      <sz val="12"/>
      <color theme="1"/>
      <name val="新細明體"/>
      <family val="2"/>
      <charset val="136"/>
      <scheme val="minor"/>
    </font>
    <font>
      <sz val="12"/>
      <color indexed="8"/>
      <name val="新細明體"/>
      <family val="1"/>
      <charset val="136"/>
    </font>
    <font>
      <sz val="9"/>
      <name val="新細明體"/>
      <family val="1"/>
      <charset val="136"/>
    </font>
    <font>
      <sz val="9"/>
      <name val="新細明體"/>
      <family val="1"/>
      <charset val="136"/>
    </font>
    <font>
      <sz val="10"/>
      <color indexed="8"/>
      <name val="Arial"/>
      <family val="2"/>
    </font>
    <font>
      <b/>
      <sz val="12"/>
      <name val="Arial"/>
      <family val="2"/>
    </font>
    <font>
      <b/>
      <sz val="12"/>
      <color indexed="9"/>
      <name val="Arial"/>
      <family val="2"/>
    </font>
    <font>
      <sz val="10"/>
      <name val="Arial"/>
      <family val="2"/>
    </font>
    <font>
      <sz val="10"/>
      <color indexed="8"/>
      <name val="MS Sans Serif"/>
      <family val="2"/>
    </font>
    <font>
      <sz val="10"/>
      <name val="MS Sans Serif"/>
      <family val="2"/>
    </font>
    <font>
      <sz val="9"/>
      <name val="Geneva"/>
      <family val="2"/>
    </font>
    <font>
      <sz val="12"/>
      <name val="Times New Roman"/>
      <family val="1"/>
    </font>
    <font>
      <sz val="14"/>
      <name val="AngsanaUPC"/>
      <family val="1"/>
    </font>
    <font>
      <sz val="11"/>
      <color indexed="8"/>
      <name val="新細明體"/>
      <family val="1"/>
      <charset val="136"/>
    </font>
    <font>
      <sz val="11"/>
      <color indexed="9"/>
      <name val="新細明體"/>
      <family val="1"/>
      <charset val="136"/>
    </font>
    <font>
      <b/>
      <sz val="14"/>
      <name val="Times New Roman"/>
      <family val="1"/>
    </font>
    <font>
      <sz val="12"/>
      <name val="¹UAAA¼"/>
      <family val="3"/>
    </font>
    <font>
      <sz val="8"/>
      <name val="Times New Roman"/>
      <family val="1"/>
    </font>
    <font>
      <sz val="11"/>
      <color indexed="20"/>
      <name val="新細明體"/>
      <family val="1"/>
      <charset val="136"/>
    </font>
    <font>
      <b/>
      <sz val="10"/>
      <name val="MS Sans Serif"/>
      <family val="2"/>
    </font>
    <font>
      <sz val="10"/>
      <name val="Helv"/>
      <family val="2"/>
    </font>
    <font>
      <b/>
      <sz val="11"/>
      <color indexed="52"/>
      <name val="新細明體"/>
      <family val="1"/>
      <charset val="136"/>
    </font>
    <font>
      <b/>
      <sz val="10"/>
      <name val="Helv"/>
      <family val="2"/>
    </font>
    <font>
      <b/>
      <sz val="11"/>
      <color indexed="9"/>
      <name val="新細明體"/>
      <family val="1"/>
      <charset val="136"/>
    </font>
    <font>
      <b/>
      <sz val="12"/>
      <name val="新細明體"/>
      <family val="1"/>
      <charset val="136"/>
    </font>
    <font>
      <sz val="9"/>
      <name val="Times New Roman"/>
      <family val="1"/>
    </font>
    <font>
      <sz val="10"/>
      <name val="MS Serif"/>
      <family val="1"/>
    </font>
    <font>
      <sz val="10"/>
      <name val="Courier"/>
      <family val="3"/>
    </font>
    <font>
      <sz val="12"/>
      <name val="新細明體"/>
      <family val="1"/>
      <charset val="136"/>
    </font>
    <font>
      <sz val="8"/>
      <name val="MS Sans Serif"/>
      <family val="2"/>
    </font>
    <font>
      <sz val="10"/>
      <color indexed="16"/>
      <name val="MS Serif"/>
      <family val="1"/>
    </font>
    <font>
      <i/>
      <sz val="11"/>
      <color indexed="23"/>
      <name val="新細明體"/>
      <family val="1"/>
      <charset val="136"/>
    </font>
    <font>
      <b/>
      <sz val="1"/>
      <color indexed="8"/>
      <name val="Courier"/>
      <family val="3"/>
    </font>
    <font>
      <b/>
      <u/>
      <sz val="1"/>
      <color indexed="8"/>
      <name val="Courier"/>
      <family val="3"/>
    </font>
    <font>
      <u/>
      <sz val="1"/>
      <color indexed="8"/>
      <name val="Courier"/>
      <family val="3"/>
    </font>
    <font>
      <sz val="1"/>
      <color indexed="8"/>
      <name val="Courier"/>
      <family val="3"/>
    </font>
    <font>
      <b/>
      <i/>
      <sz val="1"/>
      <color indexed="8"/>
      <name val="Courier"/>
      <family val="3"/>
    </font>
    <font>
      <u/>
      <sz val="10"/>
      <color indexed="14"/>
      <name val="MS Sans Serif"/>
      <family val="2"/>
    </font>
    <font>
      <sz val="11"/>
      <color indexed="17"/>
      <name val="新細明體"/>
      <family val="1"/>
      <charset val="136"/>
    </font>
    <font>
      <sz val="8"/>
      <name val="Arial"/>
      <family val="2"/>
    </font>
    <font>
      <b/>
      <u/>
      <sz val="11"/>
      <color indexed="37"/>
      <name val="Arial"/>
      <family val="2"/>
    </font>
    <font>
      <b/>
      <sz val="18"/>
      <name val="Arial"/>
      <family val="2"/>
    </font>
    <font>
      <b/>
      <sz val="11"/>
      <color indexed="56"/>
      <name val="新細明體"/>
      <family val="1"/>
      <charset val="136"/>
    </font>
    <font>
      <b/>
      <sz val="8"/>
      <name val="MS Sans Serif"/>
      <family val="2"/>
    </font>
    <font>
      <sz val="10"/>
      <color indexed="12"/>
      <name val="Arial"/>
      <family val="2"/>
    </font>
    <font>
      <u/>
      <sz val="8"/>
      <color indexed="12"/>
      <name val="Times New Roman"/>
      <family val="1"/>
    </font>
    <font>
      <sz val="11"/>
      <color indexed="62"/>
      <name val="新細明體"/>
      <family val="1"/>
      <charset val="136"/>
    </font>
    <font>
      <sz val="11"/>
      <color indexed="52"/>
      <name val="新細明體"/>
      <family val="1"/>
      <charset val="136"/>
    </font>
    <font>
      <sz val="10"/>
      <name val="Times New Roman"/>
      <family val="1"/>
    </font>
    <font>
      <sz val="11"/>
      <color indexed="60"/>
      <name val="新細明體"/>
      <family val="1"/>
      <charset val="136"/>
    </font>
    <font>
      <sz val="7"/>
      <name val="Small Fonts"/>
      <family val="2"/>
    </font>
    <font>
      <sz val="12"/>
      <color indexed="8"/>
      <name val="新細明體"/>
      <family val="1"/>
      <charset val="136"/>
    </font>
    <font>
      <b/>
      <sz val="11"/>
      <color indexed="63"/>
      <name val="新細明體"/>
      <family val="1"/>
      <charset val="136"/>
    </font>
    <font>
      <sz val="12"/>
      <color indexed="8"/>
      <name val="Times New Roman"/>
      <family val="1"/>
    </font>
    <font>
      <sz val="10"/>
      <name val="Tms Rmn"/>
      <family val="1"/>
    </font>
    <font>
      <sz val="8"/>
      <name val="Helv"/>
      <family val="2"/>
    </font>
    <font>
      <b/>
      <sz val="8"/>
      <color indexed="8"/>
      <name val="Helv"/>
      <family val="2"/>
    </font>
    <font>
      <sz val="9"/>
      <name val="Arial"/>
      <family val="2"/>
    </font>
    <font>
      <b/>
      <sz val="18"/>
      <color indexed="56"/>
      <name val="新細明體"/>
      <family val="1"/>
      <charset val="136"/>
    </font>
    <font>
      <sz val="11"/>
      <color indexed="10"/>
      <name val="新細明體"/>
      <family val="1"/>
      <charset val="136"/>
    </font>
    <font>
      <sz val="12"/>
      <name val="Courier"/>
      <family val="3"/>
    </font>
    <font>
      <u/>
      <sz val="9.35"/>
      <color indexed="36"/>
      <name val="돋움"/>
      <family val="3"/>
      <charset val="255"/>
    </font>
    <font>
      <sz val="10"/>
      <name val="Verdana"/>
      <family val="2"/>
    </font>
    <font>
      <sz val="14"/>
      <name val="뼻뮝"/>
      <family val="3"/>
    </font>
    <font>
      <u/>
      <sz val="8"/>
      <color indexed="12"/>
      <name val="Tahoma"/>
      <family val="2"/>
    </font>
    <font>
      <sz val="8"/>
      <name val="Tahoma"/>
      <family val="2"/>
    </font>
    <font>
      <sz val="12"/>
      <name val="宋体"/>
      <charset val="136"/>
    </font>
    <font>
      <sz val="12"/>
      <name val="Arial"/>
      <family val="2"/>
    </font>
    <font>
      <b/>
      <sz val="20"/>
      <name val="Arial"/>
      <family val="2"/>
    </font>
    <font>
      <sz val="16"/>
      <name val="Arial"/>
      <family val="2"/>
    </font>
    <font>
      <sz val="14"/>
      <name val="Arial"/>
      <family val="2"/>
    </font>
    <font>
      <b/>
      <sz val="20"/>
      <name val="Tahoma"/>
      <family val="2"/>
    </font>
    <font>
      <b/>
      <sz val="20"/>
      <color indexed="13"/>
      <name val="Tahoma"/>
      <family val="2"/>
    </font>
    <font>
      <b/>
      <sz val="9"/>
      <name val="Tahoma"/>
      <family val="2"/>
    </font>
    <font>
      <sz val="9"/>
      <name val="宋体"/>
      <charset val="136"/>
    </font>
    <font>
      <sz val="18"/>
      <name val="Tahoma"/>
      <family val="2"/>
    </font>
    <font>
      <sz val="16"/>
      <name val="Tahoma"/>
      <family val="2"/>
    </font>
    <font>
      <b/>
      <sz val="16"/>
      <name val="Tahoma"/>
      <family val="2"/>
    </font>
    <font>
      <b/>
      <sz val="12"/>
      <name val="Tahoma"/>
      <family val="2"/>
    </font>
    <font>
      <sz val="14"/>
      <name val="Tahoma"/>
      <family val="2"/>
    </font>
    <font>
      <sz val="10"/>
      <name val="Tahoma"/>
      <family val="2"/>
    </font>
    <font>
      <b/>
      <sz val="14"/>
      <name val="Tahoma"/>
      <family val="2"/>
    </font>
    <font>
      <b/>
      <sz val="14"/>
      <color indexed="12"/>
      <name val="Tahoma"/>
      <family val="2"/>
    </font>
    <font>
      <b/>
      <sz val="14"/>
      <color indexed="8"/>
      <name val="Tahoma"/>
      <family val="2"/>
    </font>
    <font>
      <sz val="12"/>
      <name val="Tahoma"/>
      <family val="2"/>
    </font>
    <font>
      <sz val="14"/>
      <color indexed="12"/>
      <name val="Tahoma"/>
      <family val="2"/>
    </font>
    <font>
      <sz val="12"/>
      <color indexed="12"/>
      <name val="Tahoma"/>
      <family val="2"/>
    </font>
    <font>
      <b/>
      <sz val="10"/>
      <name val="Arial"/>
      <family val="2"/>
    </font>
    <font>
      <b/>
      <sz val="14"/>
      <name val="Arial"/>
      <family val="2"/>
    </font>
    <font>
      <sz val="9"/>
      <name val="宋体"/>
      <charset val="136"/>
    </font>
    <font>
      <b/>
      <sz val="16"/>
      <name val="Arial"/>
      <family val="2"/>
    </font>
    <font>
      <b/>
      <sz val="22"/>
      <color indexed="9"/>
      <name val="Arial"/>
      <family val="2"/>
    </font>
    <font>
      <sz val="14"/>
      <name val="細明體"/>
      <family val="3"/>
      <charset val="136"/>
    </font>
    <font>
      <b/>
      <sz val="10"/>
      <color indexed="8"/>
      <name val="Arial"/>
      <family val="2"/>
    </font>
    <font>
      <sz val="11"/>
      <name val="돋움"/>
      <family val="3"/>
      <charset val="255"/>
    </font>
    <font>
      <b/>
      <sz val="10"/>
      <color indexed="8"/>
      <name val="Tahoma"/>
      <family val="2"/>
    </font>
    <font>
      <sz val="10"/>
      <color indexed="8"/>
      <name val="Tahoma"/>
      <family val="2"/>
    </font>
    <font>
      <sz val="16"/>
      <color indexed="30"/>
      <name val="細明體"/>
      <family val="3"/>
      <charset val="136"/>
    </font>
    <font>
      <sz val="16"/>
      <color indexed="30"/>
      <name val="Tahoma"/>
      <family val="2"/>
    </font>
    <font>
      <sz val="12"/>
      <color theme="1"/>
      <name val="新細明體"/>
      <family val="1"/>
      <charset val="136"/>
      <scheme val="minor"/>
    </font>
    <font>
      <sz val="11"/>
      <color theme="1"/>
      <name val="新細明體"/>
      <family val="1"/>
      <charset val="136"/>
      <scheme val="minor"/>
    </font>
    <font>
      <b/>
      <sz val="12"/>
      <color theme="1"/>
      <name val="Arial"/>
      <family val="2"/>
    </font>
    <font>
      <sz val="12"/>
      <color theme="1"/>
      <name val="Arial"/>
      <family val="2"/>
    </font>
    <font>
      <sz val="18"/>
      <color theme="1"/>
      <name val="新細明體"/>
      <family val="1"/>
      <charset val="136"/>
      <scheme val="minor"/>
    </font>
    <font>
      <b/>
      <sz val="28"/>
      <color theme="1"/>
      <name val="Arial"/>
      <family val="2"/>
    </font>
    <font>
      <b/>
      <u/>
      <sz val="12"/>
      <color theme="1"/>
      <name val="Arial"/>
      <family val="2"/>
    </font>
    <font>
      <sz val="16"/>
      <color rgb="FFFF0000"/>
      <name val="新細明體"/>
      <family val="1"/>
      <charset val="136"/>
      <scheme val="minor"/>
    </font>
    <font>
      <sz val="14"/>
      <color rgb="FFFF0000"/>
      <name val="Tahoma"/>
      <family val="2"/>
    </font>
    <font>
      <sz val="16"/>
      <color theme="0"/>
      <name val="Tahoma"/>
      <family val="2"/>
    </font>
    <font>
      <b/>
      <sz val="16"/>
      <color theme="0"/>
      <name val="Tahoma"/>
      <family val="2"/>
    </font>
    <font>
      <b/>
      <sz val="12"/>
      <color theme="1"/>
      <name val="新細明體"/>
      <family val="1"/>
      <charset val="136"/>
      <scheme val="minor"/>
    </font>
    <font>
      <b/>
      <sz val="14"/>
      <color rgb="FF000000"/>
      <name val="Arial"/>
      <family val="2"/>
    </font>
    <font>
      <sz val="14"/>
      <color rgb="FF000000"/>
      <name val="Arial"/>
      <family val="2"/>
    </font>
    <font>
      <b/>
      <sz val="20"/>
      <color theme="0"/>
      <name val="Tahoma"/>
      <family val="2"/>
    </font>
    <font>
      <sz val="12"/>
      <color theme="1"/>
      <name val="新細明體"/>
      <family val="2"/>
      <charset val="136"/>
      <scheme val="minor"/>
    </font>
    <font>
      <sz val="14"/>
      <name val="AngsanaUPC"/>
      <family val="2"/>
    </font>
    <font>
      <sz val="11"/>
      <color theme="1"/>
      <name val="新細明體"/>
      <family val="2"/>
      <scheme val="minor"/>
    </font>
    <font>
      <sz val="12"/>
      <name val="뼻뮝"/>
      <family val="1"/>
    </font>
    <font>
      <sz val="12"/>
      <name val="바탕체"/>
      <family val="3"/>
    </font>
    <font>
      <sz val="10"/>
      <name val="굴림체"/>
      <family val="3"/>
    </font>
    <font>
      <sz val="14"/>
      <color theme="1"/>
      <name val="Arial"/>
      <family val="2"/>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27"/>
      </patternFill>
    </fill>
    <fill>
      <patternFill patternType="solid">
        <fgColor indexed="47"/>
      </patternFill>
    </fill>
    <fill>
      <patternFill patternType="solid">
        <fgColor indexed="4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4"/>
        <bgColor indexed="64"/>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C000"/>
        <bgColor indexed="64"/>
      </patternFill>
    </fill>
    <fill>
      <patternFill patternType="solid">
        <fgColor rgb="FFC5D9F1"/>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rgb="FF00B050"/>
        <bgColor indexed="64"/>
      </patternFill>
    </fill>
    <fill>
      <patternFill patternType="solid">
        <fgColor rgb="FF92D050"/>
        <bgColor indexed="64"/>
      </patternFill>
    </fill>
    <fill>
      <patternFill patternType="solid">
        <fgColor rgb="FFFFFF00"/>
        <bgColor indexed="64"/>
      </patternFill>
    </fill>
    <fill>
      <patternFill patternType="solid">
        <fgColor rgb="FF002060"/>
        <bgColor indexed="64"/>
      </patternFill>
    </fill>
    <fill>
      <patternFill patternType="solid">
        <fgColor theme="3" tint="0.39997558519241921"/>
        <bgColor indexed="64"/>
      </patternFill>
    </fill>
  </fills>
  <borders count="85">
    <border>
      <left/>
      <right/>
      <top/>
      <bottom/>
      <diagonal/>
    </border>
    <border>
      <left style="double">
        <color indexed="64"/>
      </left>
      <right/>
      <top/>
      <bottom style="hair">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30"/>
      </bottom>
      <diagonal/>
    </border>
    <border>
      <left/>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double">
        <color indexed="64"/>
      </top>
      <bottom/>
      <diagonal/>
    </border>
    <border>
      <left style="double">
        <color indexed="23"/>
      </left>
      <right style="thin">
        <color indexed="23"/>
      </right>
      <top/>
      <bottom style="double">
        <color indexed="23"/>
      </bottom>
      <diagonal/>
    </border>
    <border>
      <left/>
      <right/>
      <top style="double">
        <color indexed="23"/>
      </top>
      <bottom/>
      <diagonal/>
    </border>
    <border>
      <left/>
      <right/>
      <top/>
      <bottom style="thin">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double">
        <color indexed="23"/>
      </right>
      <top/>
      <bottom style="double">
        <color indexed="64"/>
      </bottom>
      <diagonal/>
    </border>
    <border>
      <left style="double">
        <color indexed="23"/>
      </left>
      <right style="double">
        <color indexed="23"/>
      </right>
      <top/>
      <bottom style="double">
        <color indexed="23"/>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thick">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diagonal/>
    </border>
    <border>
      <left/>
      <right style="thick">
        <color indexed="64"/>
      </right>
      <top/>
      <bottom style="thick">
        <color indexed="64"/>
      </bottom>
      <diagonal/>
    </border>
    <border>
      <left style="thin">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medium">
        <color indexed="64"/>
      </left>
      <right style="thin">
        <color indexed="64"/>
      </right>
      <top style="medium">
        <color indexed="64"/>
      </top>
      <bottom style="thin">
        <color indexed="64"/>
      </bottom>
      <diagonal/>
    </border>
    <border>
      <left style="double">
        <color indexed="23"/>
      </left>
      <right style="thin">
        <color indexed="23"/>
      </right>
      <top style="double">
        <color indexed="23"/>
      </top>
      <bottom style="thin">
        <color indexed="23"/>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double">
        <color indexed="23"/>
      </left>
      <right style="thin">
        <color indexed="23"/>
      </right>
      <top style="thin">
        <color indexed="23"/>
      </top>
      <bottom style="double">
        <color indexed="64"/>
      </bottom>
      <diagonal/>
    </border>
    <border>
      <left style="thin">
        <color indexed="23"/>
      </left>
      <right style="thin">
        <color indexed="23"/>
      </right>
      <top style="thin">
        <color indexed="23"/>
      </top>
      <bottom style="double">
        <color indexed="64"/>
      </bottom>
      <diagonal/>
    </border>
    <border>
      <left style="thin">
        <color indexed="23"/>
      </left>
      <right style="double">
        <color indexed="23"/>
      </right>
      <top style="thin">
        <color indexed="23"/>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s>
  <cellStyleXfs count="295">
    <xf numFmtId="0" fontId="0" fillId="0" borderId="0">
      <alignment vertical="center"/>
    </xf>
    <xf numFmtId="0" fontId="22" fillId="0" borderId="0" applyNumberFormat="0" applyFill="0" applyBorder="0" applyAlignment="0" applyProtection="0"/>
    <xf numFmtId="0" fontId="10" fillId="0" borderId="0" applyAlignment="0"/>
    <xf numFmtId="0" fontId="12" fillId="0" borderId="0"/>
    <xf numFmtId="0" fontId="10" fillId="0" borderId="0" applyAlignment="0"/>
    <xf numFmtId="0" fontId="12" fillId="0" borderId="0"/>
    <xf numFmtId="0" fontId="10" fillId="0" borderId="0" applyAlignment="0"/>
    <xf numFmtId="0" fontId="12" fillId="0" borderId="0"/>
    <xf numFmtId="0" fontId="10" fillId="0" borderId="0"/>
    <xf numFmtId="0" fontId="12" fillId="0" borderId="0"/>
    <xf numFmtId="0" fontId="10" fillId="0" borderId="0" applyAlignment="0"/>
    <xf numFmtId="0" fontId="10" fillId="0" borderId="0"/>
    <xf numFmtId="0" fontId="10" fillId="0" borderId="0" applyAlignment="0"/>
    <xf numFmtId="0" fontId="12" fillId="0" borderId="0"/>
    <xf numFmtId="0" fontId="10" fillId="0" borderId="0" applyAlignment="0"/>
    <xf numFmtId="0" fontId="12" fillId="0" borderId="0"/>
    <xf numFmtId="0" fontId="10" fillId="0" borderId="0" applyAlignment="0"/>
    <xf numFmtId="0" fontId="12" fillId="0" borderId="0"/>
    <xf numFmtId="0" fontId="10" fillId="0" borderId="0"/>
    <xf numFmtId="0" fontId="10" fillId="0" borderId="0"/>
    <xf numFmtId="0" fontId="12" fillId="0" borderId="0"/>
    <xf numFmtId="0" fontId="10" fillId="0" borderId="0" applyAlignment="0"/>
    <xf numFmtId="0" fontId="10" fillId="0" borderId="0"/>
    <xf numFmtId="0" fontId="10" fillId="0" borderId="0"/>
    <xf numFmtId="0" fontId="10" fillId="0" borderId="0"/>
    <xf numFmtId="0" fontId="12" fillId="0" borderId="0"/>
    <xf numFmtId="0" fontId="10" fillId="0" borderId="0" applyAlignment="0"/>
    <xf numFmtId="0" fontId="10" fillId="0" borderId="0"/>
    <xf numFmtId="0" fontId="10" fillId="0" borderId="0" applyAlignment="0"/>
    <xf numFmtId="0" fontId="10" fillId="0" borderId="0" applyAlignment="0"/>
    <xf numFmtId="0" fontId="10" fillId="0" borderId="0" applyAlignment="0"/>
    <xf numFmtId="0" fontId="12" fillId="0" borderId="0"/>
    <xf numFmtId="0" fontId="12" fillId="0" borderId="0"/>
    <xf numFmtId="0" fontId="10" fillId="0" borderId="0" applyAlignment="0"/>
    <xf numFmtId="0" fontId="10" fillId="0" borderId="0" applyAlignment="0"/>
    <xf numFmtId="0" fontId="12" fillId="0" borderId="0"/>
    <xf numFmtId="0" fontId="12" fillId="0" borderId="0"/>
    <xf numFmtId="0" fontId="12" fillId="0" borderId="0"/>
    <xf numFmtId="0" fontId="12" fillId="0" borderId="0"/>
    <xf numFmtId="0" fontId="10" fillId="0" borderId="0" applyAlignment="0"/>
    <xf numFmtId="0" fontId="12" fillId="0" borderId="0"/>
    <xf numFmtId="0" fontId="10" fillId="0" borderId="0" applyAlignment="0"/>
    <xf numFmtId="0" fontId="10" fillId="0" borderId="0" applyAlignment="0"/>
    <xf numFmtId="0" fontId="12" fillId="0" borderId="0"/>
    <xf numFmtId="0" fontId="11" fillId="0" borderId="0"/>
    <xf numFmtId="0" fontId="10" fillId="0" borderId="0"/>
    <xf numFmtId="0" fontId="10" fillId="0" borderId="0"/>
    <xf numFmtId="0" fontId="10" fillId="0" borderId="0"/>
    <xf numFmtId="0" fontId="10" fillId="0" borderId="0" applyAlignment="0"/>
    <xf numFmtId="0" fontId="10" fillId="0" borderId="0"/>
    <xf numFmtId="0" fontId="12" fillId="0" borderId="0"/>
    <xf numFmtId="0" fontId="10" fillId="0" borderId="0" applyAlignment="0"/>
    <xf numFmtId="0" fontId="12" fillId="0" borderId="0"/>
    <xf numFmtId="0" fontId="10" fillId="0" borderId="0" applyAlignment="0"/>
    <xf numFmtId="0" fontId="10" fillId="0" borderId="0"/>
    <xf numFmtId="0" fontId="10" fillId="0" borderId="0" applyAlignment="0"/>
    <xf numFmtId="0" fontId="10" fillId="0" borderId="0" applyAlignment="0"/>
    <xf numFmtId="0" fontId="12" fillId="0" borderId="0"/>
    <xf numFmtId="0" fontId="10" fillId="0" borderId="0" applyAlignment="0"/>
    <xf numFmtId="0" fontId="13" fillId="0" borderId="0"/>
    <xf numFmtId="0" fontId="10" fillId="0" borderId="0" applyAlignment="0"/>
    <xf numFmtId="0" fontId="10" fillId="0" borderId="0" applyAlignment="0"/>
    <xf numFmtId="0" fontId="14" fillId="0" borderId="0"/>
    <xf numFmtId="0" fontId="14" fillId="0" borderId="0"/>
    <xf numFmtId="0" fontId="14" fillId="0" borderId="0"/>
    <xf numFmtId="0" fontId="14" fillId="0" borderId="0"/>
    <xf numFmtId="0" fontId="13" fillId="0" borderId="0"/>
    <xf numFmtId="0" fontId="10" fillId="0" borderId="0"/>
    <xf numFmtId="44" fontId="10" fillId="0" borderId="0" applyFont="0" applyFill="0" applyBorder="0" applyAlignment="0" applyProtection="0"/>
    <xf numFmtId="42" fontId="10" fillId="0" borderId="0" applyFont="0" applyFill="0" applyBorder="0" applyAlignment="0" applyProtection="0"/>
    <xf numFmtId="0" fontId="15" fillId="0" borderId="0"/>
    <xf numFmtId="0" fontId="10" fillId="0" borderId="0" applyNumberFormat="0" applyFill="0" applyBorder="0" applyAlignment="0" applyProtection="0"/>
    <xf numFmtId="0" fontId="12" fillId="0" borderId="0"/>
    <xf numFmtId="0" fontId="14" fillId="0" borderId="0"/>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5" fillId="0" borderId="0" applyFont="0" applyFill="0" applyBorder="0" applyAlignment="0" applyProtection="0"/>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8" fillId="0" borderId="0">
      <alignment horizontal="center"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176" fontId="10" fillId="20" borderId="1">
      <alignment horizontal="center" vertical="center"/>
    </xf>
    <xf numFmtId="0" fontId="19" fillId="0" borderId="0" applyFont="0" applyFill="0" applyBorder="0" applyAlignment="0" applyProtection="0"/>
    <xf numFmtId="0" fontId="19" fillId="0" borderId="0" applyFont="0" applyFill="0" applyBorder="0" applyAlignment="0" applyProtection="0"/>
    <xf numFmtId="0" fontId="20" fillId="0" borderId="0">
      <alignment horizontal="center" wrapText="1"/>
      <protection locked="0"/>
    </xf>
    <xf numFmtId="0" fontId="19" fillId="0" borderId="0" applyFont="0" applyFill="0" applyBorder="0" applyAlignment="0" applyProtection="0"/>
    <xf numFmtId="0" fontId="19" fillId="0" borderId="0" applyFont="0" applyFill="0" applyBorder="0" applyAlignment="0" applyProtection="0"/>
    <xf numFmtId="0" fontId="21" fillId="3" borderId="0" applyNumberFormat="0" applyBorder="0" applyAlignment="0" applyProtection="0">
      <alignment vertical="center"/>
    </xf>
    <xf numFmtId="5" fontId="22" fillId="0" borderId="2" applyAlignment="0" applyProtection="0"/>
    <xf numFmtId="0" fontId="19" fillId="0" borderId="0"/>
    <xf numFmtId="0" fontId="19" fillId="0" borderId="0"/>
    <xf numFmtId="177" fontId="10" fillId="0" borderId="0" applyFill="0" applyBorder="0" applyAlignment="0"/>
    <xf numFmtId="211" fontId="97" fillId="0" borderId="0" applyFill="0" applyBorder="0" applyAlignment="0"/>
    <xf numFmtId="178" fontId="10" fillId="0" borderId="0" applyFill="0" applyBorder="0" applyAlignment="0"/>
    <xf numFmtId="179" fontId="10" fillId="0" borderId="0" applyFill="0" applyBorder="0" applyAlignment="0"/>
    <xf numFmtId="180" fontId="10" fillId="0" borderId="0" applyFill="0" applyBorder="0" applyAlignment="0"/>
    <xf numFmtId="181" fontId="10" fillId="0" borderId="0" applyFill="0" applyBorder="0" applyAlignment="0"/>
    <xf numFmtId="182" fontId="23" fillId="0" borderId="0" applyFill="0" applyBorder="0" applyAlignment="0"/>
    <xf numFmtId="183" fontId="10" fillId="0" borderId="0" applyFill="0" applyBorder="0" applyAlignment="0"/>
    <xf numFmtId="178" fontId="10" fillId="0" borderId="0" applyFill="0" applyBorder="0" applyAlignment="0"/>
    <xf numFmtId="0" fontId="24" fillId="21" borderId="3" applyNumberFormat="0" applyAlignment="0" applyProtection="0">
      <alignment vertical="center"/>
    </xf>
    <xf numFmtId="0" fontId="25" fillId="0" borderId="0"/>
    <xf numFmtId="0" fontId="26" fillId="22" borderId="4" applyNumberFormat="0" applyAlignment="0" applyProtection="0">
      <alignment vertical="center"/>
    </xf>
    <xf numFmtId="0" fontId="27" fillId="0" borderId="0" applyNumberFormat="0" applyFill="0" applyBorder="0" applyAlignment="0" applyProtection="0"/>
    <xf numFmtId="0" fontId="10" fillId="0" borderId="0" applyFont="0" applyFill="0" applyBorder="0" applyAlignment="0" applyProtection="0"/>
    <xf numFmtId="182" fontId="23" fillId="0" borderId="0" applyFont="0" applyFill="0" applyBorder="0" applyAlignment="0" applyProtection="0"/>
    <xf numFmtId="184" fontId="10" fillId="0" borderId="0"/>
    <xf numFmtId="185" fontId="28" fillId="0" borderId="0" applyFont="0" applyFill="0" applyBorder="0" applyAlignment="0" applyProtection="0"/>
    <xf numFmtId="3" fontId="10" fillId="0" borderId="0" applyFont="0" applyFill="0" applyBorder="0" applyAlignment="0" applyProtection="0"/>
    <xf numFmtId="0" fontId="29" fillId="0" borderId="0" applyNumberFormat="0" applyAlignment="0">
      <alignment horizontal="left"/>
    </xf>
    <xf numFmtId="0" fontId="30" fillId="0" borderId="0" applyNumberFormat="0" applyAlignment="0"/>
    <xf numFmtId="0" fontId="10" fillId="0" borderId="0" applyFont="0" applyFill="0" applyBorder="0" applyAlignment="0" applyProtection="0"/>
    <xf numFmtId="178" fontId="10" fillId="0" borderId="0" applyFont="0" applyFill="0" applyBorder="0" applyAlignment="0" applyProtection="0"/>
    <xf numFmtId="186" fontId="28" fillId="0" borderId="0" applyFont="0" applyFill="0" applyBorder="0" applyAlignment="0" applyProtection="0"/>
    <xf numFmtId="187" fontId="31" fillId="0" borderId="0" applyFont="0" applyFill="0" applyBorder="0" applyAlignment="0" applyProtection="0"/>
    <xf numFmtId="188" fontId="10" fillId="0" borderId="0"/>
    <xf numFmtId="3" fontId="32" fillId="0" borderId="0"/>
    <xf numFmtId="15" fontId="12" fillId="0" borderId="0"/>
    <xf numFmtId="14" fontId="7" fillId="0" borderId="0" applyFill="0" applyBorder="0" applyAlignment="0"/>
    <xf numFmtId="15" fontId="12" fillId="0" borderId="0"/>
    <xf numFmtId="38" fontId="12" fillId="0" borderId="5">
      <alignment vertical="center"/>
    </xf>
    <xf numFmtId="189" fontId="10" fillId="0" borderId="0" applyFont="0" applyFill="0" applyBorder="0" applyAlignment="0" applyProtection="0"/>
    <xf numFmtId="190" fontId="10" fillId="0" borderId="0" applyFont="0" applyFill="0" applyBorder="0" applyAlignment="0" applyProtection="0"/>
    <xf numFmtId="191" fontId="10" fillId="0" borderId="0"/>
    <xf numFmtId="182" fontId="23" fillId="0" borderId="0" applyFill="0" applyBorder="0" applyAlignment="0"/>
    <xf numFmtId="178" fontId="10" fillId="0" borderId="0" applyFill="0" applyBorder="0" applyAlignment="0"/>
    <xf numFmtId="182" fontId="23" fillId="0" borderId="0" applyFill="0" applyBorder="0" applyAlignment="0"/>
    <xf numFmtId="183" fontId="10" fillId="0" borderId="0" applyFill="0" applyBorder="0" applyAlignment="0"/>
    <xf numFmtId="178" fontId="10" fillId="0" borderId="0" applyFill="0" applyBorder="0" applyAlignment="0"/>
    <xf numFmtId="0" fontId="33" fillId="0" borderId="0" applyNumberFormat="0" applyAlignment="0">
      <alignment horizontal="left"/>
    </xf>
    <xf numFmtId="0" fontId="34" fillId="0" borderId="0" applyNumberFormat="0" applyFill="0" applyBorder="0" applyAlignment="0" applyProtection="0">
      <alignment vertical="center"/>
    </xf>
    <xf numFmtId="0" fontId="35" fillId="0" borderId="0">
      <protection locked="0"/>
    </xf>
    <xf numFmtId="0" fontId="35" fillId="0" borderId="0">
      <protection locked="0"/>
    </xf>
    <xf numFmtId="0" fontId="36" fillId="0" borderId="0">
      <protection locked="0"/>
    </xf>
    <xf numFmtId="0" fontId="35" fillId="0" borderId="0">
      <protection locked="0"/>
    </xf>
    <xf numFmtId="0" fontId="37" fillId="0" borderId="0">
      <protection locked="0"/>
    </xf>
    <xf numFmtId="0" fontId="38" fillId="0" borderId="0">
      <protection locked="0"/>
    </xf>
    <xf numFmtId="0" fontId="39" fillId="0" borderId="0">
      <protection locked="0"/>
    </xf>
    <xf numFmtId="192" fontId="10" fillId="0" borderId="0">
      <protection locked="0"/>
    </xf>
    <xf numFmtId="0" fontId="40" fillId="0" borderId="0" applyNumberFormat="0" applyFill="0" applyBorder="0" applyAlignment="0" applyProtection="0"/>
    <xf numFmtId="0" fontId="41" fillId="4" borderId="0" applyNumberFormat="0" applyBorder="0" applyAlignment="0" applyProtection="0">
      <alignment vertical="center"/>
    </xf>
    <xf numFmtId="38" fontId="42" fillId="23" borderId="0" applyNumberFormat="0" applyBorder="0" applyAlignment="0" applyProtection="0"/>
    <xf numFmtId="0" fontId="43" fillId="0" borderId="0" applyNumberFormat="0" applyFill="0" applyBorder="0" applyAlignment="0" applyProtection="0"/>
    <xf numFmtId="0" fontId="8" fillId="0" borderId="6" applyNumberFormat="0" applyAlignment="0" applyProtection="0">
      <alignment horizontal="left" vertical="center"/>
    </xf>
    <xf numFmtId="0" fontId="8" fillId="0" borderId="7">
      <alignment horizontal="left" vertical="center"/>
    </xf>
    <xf numFmtId="0" fontId="44" fillId="0" borderId="0" applyNumberFormat="0" applyFill="0" applyBorder="0" applyAlignment="0" applyProtection="0"/>
    <xf numFmtId="0" fontId="8" fillId="0" borderId="0" applyNumberFormat="0" applyFill="0" applyBorder="0" applyAlignment="0" applyProtection="0"/>
    <xf numFmtId="0" fontId="45" fillId="0" borderId="8" applyNumberFormat="0" applyFill="0" applyAlignment="0" applyProtection="0">
      <alignment vertical="center"/>
    </xf>
    <xf numFmtId="0" fontId="45" fillId="0" borderId="0" applyNumberFormat="0" applyFill="0" applyBorder="0" applyAlignment="0" applyProtection="0">
      <alignment vertical="center"/>
    </xf>
    <xf numFmtId="193" fontId="10" fillId="0" borderId="0">
      <protection locked="0"/>
    </xf>
    <xf numFmtId="193" fontId="10" fillId="0" borderId="0">
      <protection locked="0"/>
    </xf>
    <xf numFmtId="0" fontId="46" fillId="0" borderId="9">
      <alignment horizontal="center"/>
    </xf>
    <xf numFmtId="0" fontId="46" fillId="0" borderId="0">
      <alignment horizontal="center"/>
    </xf>
    <xf numFmtId="0" fontId="47" fillId="0" borderId="10" applyNumberFormat="0" applyFill="0" applyAlignment="0" applyProtection="0"/>
    <xf numFmtId="0" fontId="48" fillId="0" borderId="0" applyNumberFormat="0" applyFill="0" applyBorder="0" applyAlignment="0" applyProtection="0">
      <alignment vertical="top"/>
      <protection locked="0"/>
    </xf>
    <xf numFmtId="0" fontId="10" fillId="0" borderId="0">
      <alignment horizontal="left" vertical="top" wrapText="1" indent="2"/>
    </xf>
    <xf numFmtId="0" fontId="49" fillId="6" borderId="3" applyNumberFormat="0" applyAlignment="0" applyProtection="0">
      <alignment vertical="center"/>
    </xf>
    <xf numFmtId="10" fontId="42" fillId="24" borderId="11" applyNumberFormat="0" applyBorder="0" applyAlignment="0" applyProtection="0"/>
    <xf numFmtId="178" fontId="10" fillId="25" borderId="0"/>
    <xf numFmtId="182" fontId="23" fillId="0" borderId="0" applyFill="0" applyBorder="0" applyAlignment="0"/>
    <xf numFmtId="178" fontId="10" fillId="0" borderId="0" applyFill="0" applyBorder="0" applyAlignment="0"/>
    <xf numFmtId="182" fontId="23" fillId="0" borderId="0" applyFill="0" applyBorder="0" applyAlignment="0"/>
    <xf numFmtId="183" fontId="10" fillId="0" borderId="0" applyFill="0" applyBorder="0" applyAlignment="0"/>
    <xf numFmtId="178" fontId="10" fillId="0" borderId="0" applyFill="0" applyBorder="0" applyAlignment="0"/>
    <xf numFmtId="0" fontId="50" fillId="0" borderId="12" applyNumberFormat="0" applyFill="0" applyAlignment="0" applyProtection="0">
      <alignment vertical="center"/>
    </xf>
    <xf numFmtId="178" fontId="10" fillId="26" borderId="0"/>
    <xf numFmtId="194" fontId="51" fillId="0" borderId="0" applyFont="0" applyFill="0" applyBorder="0" applyAlignment="0" applyProtection="0"/>
    <xf numFmtId="195" fontId="51" fillId="0" borderId="0" applyFont="0" applyFill="0" applyBorder="0" applyAlignment="0" applyProtection="0"/>
    <xf numFmtId="196" fontId="10" fillId="0" borderId="0" applyFont="0" applyFill="0" applyBorder="0" applyAlignment="0" applyProtection="0"/>
    <xf numFmtId="197" fontId="10" fillId="0" borderId="0" applyFont="0" applyFill="0" applyBorder="0" applyAlignment="0" applyProtection="0"/>
    <xf numFmtId="198" fontId="51" fillId="0" borderId="0" applyFont="0" applyFill="0" applyBorder="0" applyAlignment="0" applyProtection="0"/>
    <xf numFmtId="199" fontId="51" fillId="0" borderId="0" applyFont="0" applyFill="0" applyBorder="0" applyAlignment="0" applyProtection="0"/>
    <xf numFmtId="200" fontId="10" fillId="0" borderId="0" applyFont="0" applyFill="0" applyBorder="0" applyAlignment="0" applyProtection="0"/>
    <xf numFmtId="201" fontId="10" fillId="0" borderId="0" applyFont="0" applyFill="0" applyBorder="0" applyAlignment="0" applyProtection="0"/>
    <xf numFmtId="0" fontId="52" fillId="27" borderId="0" applyNumberFormat="0" applyBorder="0" applyAlignment="0" applyProtection="0">
      <alignment vertical="center"/>
    </xf>
    <xf numFmtId="0" fontId="51" fillId="0" borderId="0"/>
    <xf numFmtId="37" fontId="53" fillId="0" borderId="0"/>
    <xf numFmtId="0" fontId="11" fillId="0" borderId="0"/>
    <xf numFmtId="202" fontId="31" fillId="0" borderId="0"/>
    <xf numFmtId="212" fontId="97" fillId="0" borderId="0"/>
    <xf numFmtId="0" fontId="10" fillId="0" borderId="0"/>
    <xf numFmtId="0" fontId="10" fillId="0" borderId="0"/>
    <xf numFmtId="0" fontId="68" fillId="0" borderId="0"/>
    <xf numFmtId="0" fontId="54" fillId="28" borderId="13" applyNumberFormat="0" applyFont="0" applyAlignment="0" applyProtection="0">
      <alignment vertical="center"/>
    </xf>
    <xf numFmtId="0" fontId="10" fillId="0" borderId="0" applyFont="0" applyFill="0" applyBorder="0" applyAlignment="0" applyProtection="0"/>
    <xf numFmtId="0" fontId="10" fillId="0" borderId="0" applyFont="0" applyFill="0" applyBorder="0" applyAlignment="0" applyProtection="0"/>
    <xf numFmtId="0" fontId="55" fillId="21" borderId="14" applyNumberFormat="0" applyAlignment="0" applyProtection="0">
      <alignment vertical="center"/>
    </xf>
    <xf numFmtId="0" fontId="12" fillId="0" borderId="0"/>
    <xf numFmtId="0" fontId="56" fillId="29" borderId="0"/>
    <xf numFmtId="14" fontId="20" fillId="0" borderId="0">
      <alignment horizontal="center" wrapText="1"/>
      <protection locked="0"/>
    </xf>
    <xf numFmtId="181" fontId="10" fillId="0" borderId="0" applyFont="0" applyFill="0" applyBorder="0" applyAlignment="0" applyProtection="0"/>
    <xf numFmtId="203" fontId="10" fillId="0" borderId="0" applyFont="0" applyFill="0" applyBorder="0" applyAlignment="0" applyProtection="0"/>
    <xf numFmtId="10" fontId="10" fillId="0" borderId="0" applyFont="0" applyFill="0" applyBorder="0" applyAlignment="0" applyProtection="0"/>
    <xf numFmtId="204" fontId="28" fillId="0" borderId="0" applyFont="0" applyFill="0" applyBorder="0" applyAlignment="0" applyProtection="0"/>
    <xf numFmtId="182" fontId="23" fillId="0" borderId="0" applyFill="0" applyBorder="0" applyAlignment="0"/>
    <xf numFmtId="178" fontId="10" fillId="0" borderId="0" applyFill="0" applyBorder="0" applyAlignment="0"/>
    <xf numFmtId="182" fontId="23" fillId="0" borderId="0" applyFill="0" applyBorder="0" applyAlignment="0"/>
    <xf numFmtId="183" fontId="10" fillId="0" borderId="0" applyFill="0" applyBorder="0" applyAlignment="0"/>
    <xf numFmtId="178" fontId="10" fillId="0" borderId="0" applyFill="0" applyBorder="0" applyAlignment="0"/>
    <xf numFmtId="5" fontId="57" fillId="0" borderId="0"/>
    <xf numFmtId="0" fontId="12" fillId="0" borderId="0" applyNumberFormat="0" applyFont="0" applyFill="0" applyBorder="0" applyAlignment="0" applyProtection="0">
      <alignment horizontal="left"/>
    </xf>
    <xf numFmtId="205" fontId="58" fillId="0" borderId="0" applyNumberFormat="0" applyFill="0" applyBorder="0" applyAlignment="0" applyProtection="0">
      <alignment horizontal="left"/>
    </xf>
    <xf numFmtId="14" fontId="58" fillId="0" borderId="0" applyNumberFormat="0" applyFill="0" applyBorder="0" applyAlignment="0" applyProtection="0">
      <alignment horizontal="left"/>
    </xf>
    <xf numFmtId="0" fontId="27" fillId="0" borderId="0" applyNumberFormat="0" applyFill="0" applyBorder="0" applyAlignment="0" applyProtection="0"/>
    <xf numFmtId="0" fontId="42" fillId="29" borderId="11" applyNumberFormat="0" applyProtection="0">
      <alignment horizontal="left" wrapText="1"/>
    </xf>
    <xf numFmtId="40" fontId="59" fillId="0" borderId="0" applyBorder="0">
      <alignment horizontal="right"/>
    </xf>
    <xf numFmtId="49" fontId="7" fillId="0" borderId="0" applyFill="0" applyBorder="0" applyAlignment="0"/>
    <xf numFmtId="206" fontId="10" fillId="0" borderId="0" applyFill="0" applyBorder="0" applyAlignment="0"/>
    <xf numFmtId="207" fontId="10" fillId="0" borderId="0" applyFill="0" applyBorder="0" applyAlignment="0"/>
    <xf numFmtId="0" fontId="60" fillId="0" borderId="0">
      <alignment horizontal="centerContinuous" wrapText="1"/>
    </xf>
    <xf numFmtId="0" fontId="61" fillId="0" borderId="0" applyNumberFormat="0" applyFill="0" applyBorder="0" applyAlignment="0" applyProtection="0">
      <alignment vertical="center"/>
    </xf>
    <xf numFmtId="0" fontId="10" fillId="0" borderId="15" applyNumberFormat="0" applyFont="0" applyFill="0" applyAlignment="0" applyProtection="0"/>
    <xf numFmtId="0" fontId="62" fillId="0" borderId="0" applyNumberFormat="0" applyFill="0" applyBorder="0" applyAlignment="0" applyProtection="0">
      <alignment vertical="center"/>
    </xf>
    <xf numFmtId="0" fontId="102" fillId="0" borderId="0">
      <alignment vertical="center"/>
    </xf>
    <xf numFmtId="0" fontId="31" fillId="0" borderId="0">
      <alignment vertical="center"/>
    </xf>
    <xf numFmtId="0" fontId="31" fillId="0" borderId="0"/>
    <xf numFmtId="0" fontId="31" fillId="0" borderId="0"/>
    <xf numFmtId="0" fontId="31" fillId="0" borderId="0">
      <alignment vertical="center"/>
    </xf>
    <xf numFmtId="0" fontId="54" fillId="0" borderId="0">
      <alignment vertical="center"/>
    </xf>
    <xf numFmtId="0" fontId="103" fillId="0" borderId="0"/>
    <xf numFmtId="0" fontId="10" fillId="0" borderId="0"/>
    <xf numFmtId="0" fontId="31" fillId="0" borderId="0"/>
    <xf numFmtId="0" fontId="69" fillId="0" borderId="0"/>
    <xf numFmtId="0" fontId="31" fillId="0" borderId="0">
      <alignment vertical="center"/>
    </xf>
    <xf numFmtId="0" fontId="31" fillId="0" borderId="0"/>
    <xf numFmtId="0" fontId="63" fillId="0" borderId="0"/>
    <xf numFmtId="0" fontId="64" fillId="0" borderId="0" applyNumberFormat="0" applyFill="0" applyBorder="0" applyAlignment="0" applyProtection="0">
      <alignment vertical="top"/>
      <protection locked="0"/>
    </xf>
    <xf numFmtId="0" fontId="13" fillId="0" borderId="0"/>
    <xf numFmtId="0" fontId="10" fillId="0" borderId="0"/>
    <xf numFmtId="0" fontId="12" fillId="0" borderId="0"/>
    <xf numFmtId="0" fontId="10" fillId="0" borderId="0" applyFont="0" applyFill="0" applyBorder="0" applyAlignment="0" applyProtection="0"/>
    <xf numFmtId="0" fontId="10" fillId="0" borderId="0" applyFont="0" applyFill="0" applyBorder="0" applyAlignment="0" applyProtection="0"/>
    <xf numFmtId="0" fontId="65" fillId="0" borderId="0">
      <alignment vertical="center"/>
    </xf>
    <xf numFmtId="0" fontId="31" fillId="0" borderId="0">
      <alignment vertical="center"/>
    </xf>
    <xf numFmtId="0" fontId="69" fillId="0" borderId="0">
      <alignment vertical="center"/>
    </xf>
    <xf numFmtId="208" fontId="14" fillId="0" borderId="0" applyFont="0" applyFill="0" applyBorder="0" applyAlignment="0" applyProtection="0"/>
    <xf numFmtId="44" fontId="10" fillId="0" borderId="0" applyFont="0" applyFill="0" applyBorder="0" applyAlignment="0" applyProtection="0"/>
    <xf numFmtId="42" fontId="10" fillId="0" borderId="0" applyFont="0" applyFill="0" applyBorder="0" applyAlignment="0" applyProtection="0"/>
    <xf numFmtId="40" fontId="66" fillId="0" borderId="0" applyFont="0" applyFill="0" applyBorder="0" applyAlignment="0" applyProtection="0"/>
    <xf numFmtId="38" fontId="66" fillId="0" borderId="0" applyFont="0" applyFill="0" applyBorder="0" applyAlignment="0" applyProtection="0"/>
    <xf numFmtId="0" fontId="67" fillId="0" borderId="0" applyNumberFormat="0" applyFont="0" applyFill="0" applyBorder="0" applyAlignment="0" applyProtection="0">
      <alignment vertical="top"/>
      <protection locked="0"/>
    </xf>
    <xf numFmtId="0" fontId="10" fillId="0" borderId="0"/>
    <xf numFmtId="0" fontId="66" fillId="0" borderId="0" applyFont="0" applyFill="0" applyBorder="0" applyAlignment="0" applyProtection="0"/>
    <xf numFmtId="0" fontId="4" fillId="28" borderId="13" applyNumberFormat="0" applyFont="0" applyAlignment="0" applyProtection="0">
      <alignment vertical="center"/>
    </xf>
    <xf numFmtId="0" fontId="4" fillId="0" borderId="0">
      <alignment vertical="center"/>
    </xf>
    <xf numFmtId="0" fontId="117" fillId="0" borderId="0">
      <alignment vertical="center"/>
    </xf>
    <xf numFmtId="0" fontId="11" fillId="0" borderId="0"/>
    <xf numFmtId="44" fontId="10" fillId="0" borderId="0" applyFont="0" applyFill="0" applyBorder="0" applyAlignment="0" applyProtection="0"/>
    <xf numFmtId="42"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0" fontId="10" fillId="0" borderId="0"/>
    <xf numFmtId="0" fontId="10" fillId="0" borderId="0"/>
    <xf numFmtId="0" fontId="16" fillId="7" borderId="0" applyNumberFormat="0" applyBorder="0" applyAlignment="0" applyProtection="0">
      <alignment vertical="center"/>
    </xf>
    <xf numFmtId="0" fontId="118" fillId="0" borderId="0" applyFont="0" applyFill="0" applyBorder="0" applyAlignment="0" applyProtection="0"/>
    <xf numFmtId="0" fontId="119" fillId="0" borderId="0"/>
    <xf numFmtId="0" fontId="66" fillId="0" borderId="0" applyFont="0" applyFill="0" applyBorder="0" applyAlignment="0" applyProtection="0"/>
    <xf numFmtId="10" fontId="10" fillId="0" borderId="0" applyFont="0" applyFill="0" applyBorder="0" applyAlignment="0" applyProtection="0"/>
    <xf numFmtId="0" fontId="120" fillId="0" borderId="0"/>
    <xf numFmtId="214" fontId="31" fillId="0" borderId="0" applyFont="0" applyFill="0" applyBorder="0" applyAlignment="0" applyProtection="0"/>
    <xf numFmtId="215" fontId="31" fillId="0" borderId="0" applyFont="0" applyFill="0" applyBorder="0" applyAlignment="0" applyProtection="0"/>
    <xf numFmtId="0" fontId="121" fillId="0" borderId="0" applyFont="0" applyFill="0" applyBorder="0" applyAlignment="0" applyProtection="0"/>
    <xf numFmtId="216" fontId="31" fillId="0" borderId="0" applyFont="0" applyFill="0" applyBorder="0" applyAlignment="0" applyProtection="0"/>
    <xf numFmtId="0" fontId="122" fillId="0" borderId="0"/>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88">
    <xf numFmtId="0" fontId="0" fillId="0" borderId="0" xfId="0">
      <alignment vertical="center"/>
    </xf>
    <xf numFmtId="0" fontId="72" fillId="29" borderId="0" xfId="239" applyFont="1" applyFill="1" applyAlignment="1">
      <alignment horizontal="left"/>
    </xf>
    <xf numFmtId="0" fontId="73" fillId="29" borderId="11" xfId="239" applyFont="1" applyFill="1" applyBorder="1" applyAlignment="1">
      <alignment horizontal="center" vertical="center" wrapText="1"/>
    </xf>
    <xf numFmtId="0" fontId="7" fillId="0" borderId="0" xfId="231" applyFont="1" applyFill="1" applyBorder="1">
      <alignment vertical="center"/>
    </xf>
    <xf numFmtId="0" fontId="7" fillId="0" borderId="0" xfId="231" applyFont="1" applyBorder="1">
      <alignment vertical="center"/>
    </xf>
    <xf numFmtId="0" fontId="7" fillId="0" borderId="0" xfId="231" applyFont="1">
      <alignment vertical="center"/>
    </xf>
    <xf numFmtId="0" fontId="0" fillId="0" borderId="0" xfId="0" applyAlignment="1">
      <alignment horizontal="center" vertical="center"/>
    </xf>
    <xf numFmtId="0" fontId="70" fillId="29" borderId="0" xfId="239" applyFont="1" applyFill="1"/>
    <xf numFmtId="0" fontId="71" fillId="29" borderId="0" xfId="239" applyFont="1" applyFill="1" applyBorder="1" applyAlignment="1">
      <alignment horizontal="center" vertical="center" wrapText="1"/>
    </xf>
    <xf numFmtId="0" fontId="72" fillId="29" borderId="0" xfId="239" applyFont="1" applyFill="1" applyAlignment="1"/>
    <xf numFmtId="0" fontId="70" fillId="29" borderId="11" xfId="239" applyFont="1" applyFill="1" applyBorder="1" applyAlignment="1">
      <alignment horizontal="center" vertical="center" wrapText="1"/>
    </xf>
    <xf numFmtId="0" fontId="104" fillId="0" borderId="0" xfId="231" applyFont="1">
      <alignment vertical="center"/>
    </xf>
    <xf numFmtId="0" fontId="105" fillId="0" borderId="0" xfId="231" applyFont="1">
      <alignment vertical="center"/>
    </xf>
    <xf numFmtId="0" fontId="103" fillId="30" borderId="0" xfId="237" applyFill="1"/>
    <xf numFmtId="0" fontId="80" fillId="30" borderId="0" xfId="252" applyFont="1" applyFill="1" applyBorder="1" applyAlignment="1">
      <alignment horizontal="center" vertical="center"/>
    </xf>
    <xf numFmtId="0" fontId="80" fillId="30" borderId="0" xfId="252" applyFont="1" applyFill="1" applyBorder="1" applyAlignment="1">
      <alignment horizontal="center" vertical="center" wrapText="1"/>
    </xf>
    <xf numFmtId="0" fontId="106" fillId="30" borderId="0" xfId="237" applyFont="1" applyFill="1" applyAlignment="1">
      <alignment horizontal="center" vertical="center"/>
    </xf>
    <xf numFmtId="0" fontId="106" fillId="30" borderId="0" xfId="237" applyFont="1" applyFill="1"/>
    <xf numFmtId="0" fontId="83" fillId="29" borderId="0" xfId="199" applyFont="1" applyFill="1" applyBorder="1" applyAlignment="1">
      <alignment vertical="center"/>
    </xf>
    <xf numFmtId="209" fontId="82" fillId="0" borderId="16" xfId="199" applyNumberFormat="1" applyFont="1" applyFill="1" applyBorder="1" applyAlignment="1">
      <alignment horizontal="center" vertical="center"/>
    </xf>
    <xf numFmtId="0" fontId="84" fillId="29" borderId="17" xfId="199" applyFont="1" applyFill="1" applyBorder="1" applyAlignment="1">
      <alignment horizontal="right" vertical="center"/>
    </xf>
    <xf numFmtId="10" fontId="85" fillId="29" borderId="0" xfId="199" applyNumberFormat="1" applyFont="1" applyFill="1" applyBorder="1" applyAlignment="1">
      <alignment horizontal="center" vertical="center"/>
    </xf>
    <xf numFmtId="10" fontId="86" fillId="29" borderId="0" xfId="199" applyNumberFormat="1" applyFont="1" applyFill="1" applyBorder="1" applyAlignment="1">
      <alignment horizontal="center" vertical="center"/>
    </xf>
    <xf numFmtId="210" fontId="83" fillId="29" borderId="0" xfId="199" applyNumberFormat="1" applyFont="1" applyFill="1" applyBorder="1" applyAlignment="1">
      <alignment vertical="center"/>
    </xf>
    <xf numFmtId="0" fontId="87" fillId="29" borderId="0" xfId="252" applyFont="1" applyFill="1" applyBorder="1">
      <alignment vertical="center"/>
    </xf>
    <xf numFmtId="0" fontId="83" fillId="29" borderId="0" xfId="199" applyFont="1" applyFill="1" applyBorder="1" applyAlignment="1">
      <alignment horizontal="center" vertical="center"/>
    </xf>
    <xf numFmtId="0" fontId="87" fillId="30" borderId="0" xfId="240" applyFont="1" applyFill="1"/>
    <xf numFmtId="0" fontId="83" fillId="29" borderId="0" xfId="252" applyFont="1" applyFill="1" applyBorder="1" applyAlignment="1">
      <alignment horizontal="center" vertical="center"/>
    </xf>
    <xf numFmtId="0" fontId="83" fillId="29" borderId="0" xfId="240" applyFont="1" applyFill="1" applyBorder="1"/>
    <xf numFmtId="0" fontId="83" fillId="29" borderId="0" xfId="252" applyFont="1" applyFill="1" applyBorder="1" applyAlignment="1">
      <alignment horizontal="center" vertical="center" wrapText="1"/>
    </xf>
    <xf numFmtId="0" fontId="88" fillId="30" borderId="0" xfId="240" applyFont="1" applyFill="1"/>
    <xf numFmtId="0" fontId="87" fillId="30" borderId="0" xfId="252" applyFont="1" applyFill="1">
      <alignment vertical="center"/>
    </xf>
    <xf numFmtId="0" fontId="83" fillId="30" borderId="0" xfId="240" applyFont="1" applyFill="1"/>
    <xf numFmtId="0" fontId="87" fillId="30" borderId="0" xfId="252" applyFont="1" applyFill="1" applyAlignment="1">
      <alignment vertical="center" wrapText="1"/>
    </xf>
    <xf numFmtId="0" fontId="89" fillId="30" borderId="0" xfId="240" applyFont="1" applyFill="1" applyBorder="1"/>
    <xf numFmtId="0" fontId="70" fillId="0" borderId="0" xfId="233" applyFont="1" applyFill="1" applyAlignment="1">
      <alignment vertical="center"/>
    </xf>
    <xf numFmtId="0" fontId="70" fillId="0" borderId="0" xfId="233" applyFont="1" applyAlignment="1">
      <alignment vertical="center"/>
    </xf>
    <xf numFmtId="0" fontId="0" fillId="30" borderId="18" xfId="0" applyFill="1" applyBorder="1" applyAlignment="1">
      <alignment horizontal="center" vertical="center"/>
    </xf>
    <xf numFmtId="0" fontId="70" fillId="0" borderId="19" xfId="233" applyFont="1" applyBorder="1" applyAlignment="1">
      <alignment vertical="center"/>
    </xf>
    <xf numFmtId="0" fontId="9" fillId="30" borderId="0" xfId="231" applyFont="1" applyFill="1" applyBorder="1" applyAlignment="1">
      <alignment horizontal="center" vertical="center" wrapText="1"/>
    </xf>
    <xf numFmtId="0" fontId="44" fillId="0" borderId="19" xfId="233" applyFont="1" applyBorder="1" applyAlignment="1">
      <alignment vertical="center"/>
    </xf>
    <xf numFmtId="0" fontId="0" fillId="30" borderId="2" xfId="0" applyFill="1" applyBorder="1" applyAlignment="1">
      <alignment horizontal="center" vertical="center"/>
    </xf>
    <xf numFmtId="0" fontId="0" fillId="30" borderId="0" xfId="0" applyFill="1" applyBorder="1" applyAlignment="1">
      <alignment horizontal="center" vertical="center"/>
    </xf>
    <xf numFmtId="0" fontId="9" fillId="30" borderId="9" xfId="231" applyFont="1" applyFill="1" applyBorder="1" applyAlignment="1">
      <alignment horizontal="center" vertical="center" wrapText="1"/>
    </xf>
    <xf numFmtId="0" fontId="91" fillId="30" borderId="28" xfId="242" applyFont="1" applyFill="1" applyBorder="1" applyAlignment="1">
      <alignment horizontal="left"/>
    </xf>
    <xf numFmtId="0" fontId="90" fillId="30" borderId="25" xfId="200" applyFont="1" applyFill="1" applyBorder="1" applyAlignment="1"/>
    <xf numFmtId="0" fontId="0" fillId="30" borderId="30" xfId="0" applyFill="1" applyBorder="1" applyAlignment="1">
      <alignment horizontal="center" vertical="center"/>
    </xf>
    <xf numFmtId="0" fontId="8" fillId="33" borderId="28" xfId="231" applyFont="1" applyFill="1" applyBorder="1" applyAlignment="1">
      <alignment horizontal="left" vertical="center" wrapText="1"/>
    </xf>
    <xf numFmtId="0" fontId="8" fillId="33" borderId="32" xfId="231" applyFont="1" applyFill="1" applyBorder="1" applyAlignment="1">
      <alignment horizontal="left" vertical="center" wrapText="1"/>
    </xf>
    <xf numFmtId="0" fontId="9" fillId="30" borderId="26" xfId="231" applyFont="1" applyFill="1" applyBorder="1" applyAlignment="1">
      <alignment horizontal="center" vertical="center" wrapText="1"/>
    </xf>
    <xf numFmtId="0" fontId="9" fillId="30" borderId="27" xfId="231" applyFont="1" applyFill="1" applyBorder="1" applyAlignment="1">
      <alignment horizontal="center" vertical="center" wrapText="1"/>
    </xf>
    <xf numFmtId="0" fontId="0" fillId="30" borderId="26" xfId="0" applyFill="1" applyBorder="1" applyAlignment="1">
      <alignment horizontal="center" vertical="center"/>
    </xf>
    <xf numFmtId="0" fontId="0" fillId="30" borderId="29" xfId="0" applyFill="1" applyBorder="1" applyAlignment="1">
      <alignment horizontal="center" vertical="center"/>
    </xf>
    <xf numFmtId="0" fontId="0" fillId="30" borderId="31" xfId="0" applyFill="1" applyBorder="1" applyAlignment="1">
      <alignment horizontal="center" vertical="center"/>
    </xf>
    <xf numFmtId="0" fontId="8" fillId="33" borderId="25" xfId="231" applyFont="1" applyFill="1" applyBorder="1" applyAlignment="1">
      <alignment horizontal="left" vertical="center" wrapText="1"/>
    </xf>
    <xf numFmtId="0" fontId="108" fillId="30" borderId="38" xfId="231" applyFont="1" applyFill="1" applyBorder="1" applyAlignment="1">
      <alignment horizontal="left" vertical="center" wrapText="1"/>
    </xf>
    <xf numFmtId="0" fontId="9" fillId="30" borderId="37" xfId="231" applyFont="1" applyFill="1" applyBorder="1" applyAlignment="1">
      <alignment horizontal="center" vertical="center" wrapText="1"/>
    </xf>
    <xf numFmtId="0" fontId="9" fillId="30" borderId="39" xfId="231" applyFont="1" applyFill="1" applyBorder="1" applyAlignment="1">
      <alignment horizontal="center" vertical="center" wrapText="1"/>
    </xf>
    <xf numFmtId="0" fontId="99" fillId="0" borderId="0" xfId="231" applyFont="1" applyAlignment="1">
      <alignment horizontal="right" vertical="center"/>
    </xf>
    <xf numFmtId="10" fontId="82" fillId="0" borderId="52" xfId="1" applyNumberFormat="1" applyFont="1" applyFill="1" applyBorder="1" applyAlignment="1">
      <alignment horizontal="center" vertical="center"/>
    </xf>
    <xf numFmtId="0" fontId="84" fillId="29" borderId="53" xfId="199" applyFont="1" applyFill="1" applyBorder="1" applyAlignment="1">
      <alignment horizontal="right" vertical="center"/>
    </xf>
    <xf numFmtId="0" fontId="109" fillId="30" borderId="0" xfId="237" applyFont="1" applyFill="1" applyAlignment="1">
      <alignment horizontal="center" vertical="center"/>
    </xf>
    <xf numFmtId="10" fontId="82" fillId="35" borderId="11" xfId="1" applyNumberFormat="1" applyFont="1" applyFill="1" applyBorder="1" applyAlignment="1">
      <alignment horizontal="center" vertical="center"/>
    </xf>
    <xf numFmtId="210" fontId="110" fillId="29" borderId="0" xfId="199" applyNumberFormat="1" applyFont="1" applyFill="1" applyBorder="1" applyAlignment="1">
      <alignment horizontal="center" vertical="center"/>
    </xf>
    <xf numFmtId="210" fontId="82" fillId="0" borderId="0" xfId="199" applyNumberFormat="1" applyFont="1" applyFill="1" applyBorder="1" applyAlignment="1">
      <alignment horizontal="right" vertical="center"/>
    </xf>
    <xf numFmtId="10" fontId="79" fillId="0" borderId="42" xfId="252" applyNumberFormat="1" applyFont="1" applyFill="1" applyBorder="1" applyAlignment="1">
      <alignment horizontal="center" vertical="center"/>
    </xf>
    <xf numFmtId="10" fontId="79" fillId="0" borderId="43" xfId="252" applyNumberFormat="1" applyFont="1" applyFill="1" applyBorder="1" applyAlignment="1">
      <alignment horizontal="center" vertical="center"/>
    </xf>
    <xf numFmtId="10" fontId="111" fillId="30" borderId="39" xfId="252" applyNumberFormat="1" applyFont="1" applyFill="1" applyBorder="1" applyAlignment="1">
      <alignment horizontal="center" vertical="center"/>
    </xf>
    <xf numFmtId="0" fontId="112" fillId="34" borderId="45" xfId="237" applyFont="1" applyFill="1" applyBorder="1" applyAlignment="1">
      <alignment horizontal="center" vertical="center"/>
    </xf>
    <xf numFmtId="0" fontId="112" fillId="34" borderId="46" xfId="237" applyFont="1" applyFill="1" applyBorder="1" applyAlignment="1">
      <alignment horizontal="center" vertical="center"/>
    </xf>
    <xf numFmtId="0" fontId="112" fillId="34" borderId="47" xfId="237" applyFont="1" applyFill="1" applyBorder="1" applyAlignment="1">
      <alignment horizontal="center" vertical="center" wrapText="1"/>
    </xf>
    <xf numFmtId="209" fontId="104" fillId="32" borderId="11" xfId="232" applyNumberFormat="1" applyFont="1" applyFill="1" applyBorder="1" applyAlignment="1">
      <alignment horizontal="center" vertical="center" wrapText="1"/>
    </xf>
    <xf numFmtId="0" fontId="10" fillId="30" borderId="25" xfId="200" applyFont="1" applyFill="1" applyBorder="1" applyAlignment="1">
      <alignment horizontal="left"/>
    </xf>
    <xf numFmtId="0" fontId="10" fillId="30" borderId="25" xfId="241" applyFont="1" applyFill="1" applyBorder="1" applyAlignment="1">
      <alignment vertical="center"/>
    </xf>
    <xf numFmtId="0" fontId="0" fillId="0" borderId="0" xfId="0">
      <alignment vertical="center"/>
    </xf>
    <xf numFmtId="210" fontId="82" fillId="0" borderId="56" xfId="1" applyNumberFormat="1" applyFont="1" applyFill="1" applyBorder="1" applyAlignment="1">
      <alignment horizontal="left" vertical="center" wrapText="1"/>
    </xf>
    <xf numFmtId="0" fontId="109" fillId="30" borderId="0" xfId="237" applyFont="1" applyFill="1" applyAlignment="1">
      <alignment horizontal="center"/>
    </xf>
    <xf numFmtId="0" fontId="7" fillId="0" borderId="0" xfId="231" applyFont="1">
      <alignment vertical="center"/>
    </xf>
    <xf numFmtId="0" fontId="0" fillId="0" borderId="0" xfId="0">
      <alignment vertical="center"/>
    </xf>
    <xf numFmtId="0" fontId="7" fillId="0" borderId="0" xfId="231" applyFont="1" applyBorder="1">
      <alignment vertical="center"/>
    </xf>
    <xf numFmtId="0" fontId="7" fillId="0" borderId="0" xfId="231" applyFont="1">
      <alignment vertical="center"/>
    </xf>
    <xf numFmtId="0" fontId="0" fillId="0" borderId="0" xfId="0" applyAlignment="1">
      <alignment horizontal="center" vertical="center"/>
    </xf>
    <xf numFmtId="0" fontId="7" fillId="0" borderId="11" xfId="231" applyFont="1" applyBorder="1" applyAlignment="1">
      <alignment horizontal="center" vertical="center"/>
    </xf>
    <xf numFmtId="0" fontId="107" fillId="34" borderId="0" xfId="0" applyFont="1" applyFill="1">
      <alignment vertical="center"/>
    </xf>
    <xf numFmtId="0" fontId="0" fillId="34" borderId="0" xfId="0" applyFill="1">
      <alignment vertical="center"/>
    </xf>
    <xf numFmtId="0" fontId="7" fillId="0" borderId="24" xfId="231" applyFont="1" applyBorder="1" applyAlignment="1">
      <alignment horizontal="center" vertical="center"/>
    </xf>
    <xf numFmtId="0" fontId="99" fillId="0" borderId="22" xfId="231" applyFont="1" applyFill="1" applyBorder="1" applyAlignment="1">
      <alignment horizontal="center" vertical="center" wrapText="1"/>
    </xf>
    <xf numFmtId="0" fontId="99" fillId="0" borderId="40" xfId="231" applyFont="1" applyFill="1" applyBorder="1" applyAlignment="1">
      <alignment horizontal="center" vertical="center" wrapText="1"/>
    </xf>
    <xf numFmtId="0" fontId="99" fillId="0" borderId="11" xfId="231" applyNumberFormat="1" applyFont="1" applyBorder="1" applyAlignment="1">
      <alignment horizontal="right" vertical="center"/>
    </xf>
    <xf numFmtId="0" fontId="99" fillId="0" borderId="23" xfId="231" applyNumberFormat="1" applyFont="1" applyBorder="1" applyAlignment="1">
      <alignment horizontal="right" vertical="center"/>
    </xf>
    <xf numFmtId="0" fontId="98" fillId="31" borderId="50" xfId="231" applyFont="1" applyFill="1" applyBorder="1" applyAlignment="1">
      <alignment horizontal="right" vertical="center" wrapText="1"/>
    </xf>
    <xf numFmtId="0" fontId="98" fillId="31" borderId="43" xfId="231" applyFont="1" applyFill="1" applyBorder="1" applyAlignment="1">
      <alignment horizontal="right" vertical="center" wrapText="1"/>
    </xf>
    <xf numFmtId="0" fontId="98" fillId="31" borderId="44" xfId="231" applyFont="1" applyFill="1" applyBorder="1" applyAlignment="1">
      <alignment horizontal="right" vertical="center" wrapText="1"/>
    </xf>
    <xf numFmtId="0" fontId="99" fillId="0" borderId="40" xfId="231" applyNumberFormat="1" applyFont="1" applyBorder="1" applyAlignment="1">
      <alignment horizontal="right" vertical="center"/>
    </xf>
    <xf numFmtId="0" fontId="99" fillId="0" borderId="24" xfId="231" applyNumberFormat="1" applyFont="1" applyBorder="1" applyAlignment="1">
      <alignment horizontal="right" vertical="center"/>
    </xf>
    <xf numFmtId="0" fontId="99" fillId="0" borderId="41" xfId="231" applyNumberFormat="1" applyFont="1" applyBorder="1" applyAlignment="1">
      <alignment horizontal="right" vertical="center"/>
    </xf>
    <xf numFmtId="0" fontId="83" fillId="0" borderId="48" xfId="231" applyNumberFormat="1" applyFont="1" applyFill="1" applyBorder="1" applyAlignment="1">
      <alignment vertical="center"/>
    </xf>
    <xf numFmtId="0" fontId="83" fillId="0" borderId="49" xfId="231" applyNumberFormat="1" applyFont="1" applyFill="1" applyBorder="1" applyAlignment="1">
      <alignment vertical="center"/>
    </xf>
    <xf numFmtId="0" fontId="96" fillId="32" borderId="20" xfId="231" applyFont="1" applyFill="1" applyBorder="1" applyAlignment="1">
      <alignment horizontal="center" vertical="center"/>
    </xf>
    <xf numFmtId="0" fontId="96" fillId="31" borderId="54" xfId="231" applyFont="1" applyFill="1" applyBorder="1" applyAlignment="1">
      <alignment horizontal="center" vertical="center" wrapText="1"/>
    </xf>
    <xf numFmtId="0" fontId="96" fillId="31" borderId="20" xfId="231" applyFont="1" applyFill="1" applyBorder="1" applyAlignment="1">
      <alignment horizontal="center" vertical="center" wrapText="1"/>
    </xf>
    <xf numFmtId="0" fontId="96" fillId="31" borderId="55" xfId="231" applyFont="1" applyFill="1" applyBorder="1" applyAlignment="1">
      <alignment horizontal="center" vertical="center" wrapText="1"/>
    </xf>
    <xf numFmtId="0" fontId="96" fillId="32" borderId="20" xfId="231" applyFont="1" applyFill="1" applyBorder="1" applyAlignment="1">
      <alignment horizontal="center" vertical="center"/>
    </xf>
    <xf numFmtId="0" fontId="96" fillId="31" borderId="54" xfId="231" applyFont="1" applyFill="1" applyBorder="1" applyAlignment="1">
      <alignment horizontal="center" vertical="center" wrapText="1"/>
    </xf>
    <xf numFmtId="0" fontId="96" fillId="31" borderId="20" xfId="231" applyFont="1" applyFill="1" applyBorder="1" applyAlignment="1">
      <alignment horizontal="center" vertical="center" wrapText="1"/>
    </xf>
    <xf numFmtId="0" fontId="96" fillId="31" borderId="55" xfId="231" applyFont="1" applyFill="1" applyBorder="1" applyAlignment="1">
      <alignment horizontal="center" vertical="center" wrapText="1"/>
    </xf>
    <xf numFmtId="0" fontId="81" fillId="36" borderId="83" xfId="237" applyFont="1" applyFill="1" applyBorder="1" applyAlignment="1">
      <alignment horizontal="center" vertical="center" wrapText="1"/>
    </xf>
    <xf numFmtId="0" fontId="7" fillId="0" borderId="41" xfId="231" applyFont="1" applyBorder="1" applyAlignment="1">
      <alignment horizontal="center" vertical="center"/>
    </xf>
    <xf numFmtId="209" fontId="123" fillId="30" borderId="11" xfId="232" applyNumberFormat="1" applyFont="1" applyFill="1" applyBorder="1" applyAlignment="1">
      <alignment horizontal="center" vertical="center" wrapText="1"/>
    </xf>
    <xf numFmtId="209" fontId="123" fillId="30" borderId="11" xfId="232" applyNumberFormat="1" applyFont="1" applyFill="1" applyBorder="1" applyAlignment="1" applyProtection="1">
      <alignment horizontal="center" vertical="center" wrapText="1"/>
      <protection locked="0"/>
    </xf>
    <xf numFmtId="0" fontId="99" fillId="0" borderId="34" xfId="231" applyNumberFormat="1" applyFont="1" applyBorder="1" applyAlignment="1">
      <alignment horizontal="right" vertical="center"/>
    </xf>
    <xf numFmtId="0" fontId="7" fillId="0" borderId="23" xfId="231" applyFont="1" applyBorder="1" applyAlignment="1">
      <alignment horizontal="center" vertical="center"/>
    </xf>
    <xf numFmtId="0" fontId="72" fillId="29" borderId="0" xfId="239" applyFont="1" applyFill="1" applyAlignment="1">
      <alignment horizontal="center"/>
    </xf>
    <xf numFmtId="0" fontId="105" fillId="0" borderId="0" xfId="231" applyFont="1" applyAlignment="1">
      <alignment horizontal="left" vertical="center" wrapText="1"/>
    </xf>
    <xf numFmtId="0" fontId="70" fillId="29" borderId="11" xfId="239" applyFont="1" applyFill="1" applyBorder="1" applyAlignment="1">
      <alignment horizontal="center" vertical="center" wrapText="1"/>
    </xf>
    <xf numFmtId="213" fontId="70" fillId="29" borderId="21" xfId="239" applyNumberFormat="1" applyFont="1" applyFill="1" applyBorder="1" applyAlignment="1">
      <alignment horizontal="center" vertical="center"/>
    </xf>
    <xf numFmtId="213" fontId="70" fillId="29" borderId="34" xfId="239" applyNumberFormat="1" applyFont="1" applyFill="1" applyBorder="1" applyAlignment="1">
      <alignment horizontal="center" vertical="center"/>
    </xf>
    <xf numFmtId="14" fontId="70" fillId="29" borderId="11" xfId="239" applyNumberFormat="1" applyFont="1" applyFill="1" applyBorder="1" applyAlignment="1">
      <alignment horizontal="center" vertical="center" wrapText="1"/>
    </xf>
    <xf numFmtId="0" fontId="93" fillId="29" borderId="0" xfId="239" applyFont="1" applyFill="1" applyAlignment="1">
      <alignment horizontal="left"/>
    </xf>
    <xf numFmtId="0" fontId="73" fillId="29" borderId="11" xfId="239" applyFont="1" applyFill="1" applyBorder="1" applyAlignment="1">
      <alignment horizontal="center" vertical="center" wrapText="1"/>
    </xf>
    <xf numFmtId="0" fontId="70" fillId="29" borderId="0" xfId="239" applyFont="1" applyFill="1" applyAlignment="1">
      <alignment horizontal="center"/>
    </xf>
    <xf numFmtId="0" fontId="71" fillId="29" borderId="57" xfId="239" applyFont="1" applyFill="1" applyBorder="1" applyAlignment="1">
      <alignment horizontal="center" vertical="center" wrapText="1"/>
    </xf>
    <xf numFmtId="0" fontId="71" fillId="29" borderId="15" xfId="239" applyFont="1" applyFill="1" applyBorder="1" applyAlignment="1">
      <alignment horizontal="center" vertical="center" wrapText="1"/>
    </xf>
    <xf numFmtId="0" fontId="71" fillId="29" borderId="58" xfId="239" applyFont="1" applyFill="1" applyBorder="1" applyAlignment="1">
      <alignment horizontal="center" vertical="center" wrapText="1"/>
    </xf>
    <xf numFmtId="0" fontId="71" fillId="29" borderId="59" xfId="239" applyFont="1" applyFill="1" applyBorder="1" applyAlignment="1">
      <alignment horizontal="center" vertical="center" wrapText="1"/>
    </xf>
    <xf numFmtId="0" fontId="71" fillId="29" borderId="0" xfId="239" applyFont="1" applyFill="1" applyBorder="1" applyAlignment="1">
      <alignment horizontal="center" vertical="center" wrapText="1"/>
    </xf>
    <xf numFmtId="0" fontId="71" fillId="29" borderId="60" xfId="239" applyFont="1" applyFill="1" applyBorder="1" applyAlignment="1">
      <alignment horizontal="center" vertical="center" wrapText="1"/>
    </xf>
    <xf numFmtId="0" fontId="71" fillId="29" borderId="61" xfId="239" applyFont="1" applyFill="1" applyBorder="1" applyAlignment="1">
      <alignment horizontal="center" vertical="center" wrapText="1"/>
    </xf>
    <xf numFmtId="0" fontId="71" fillId="29" borderId="62" xfId="239" applyFont="1" applyFill="1" applyBorder="1" applyAlignment="1">
      <alignment horizontal="center" vertical="center" wrapText="1"/>
    </xf>
    <xf numFmtId="0" fontId="71" fillId="29" borderId="63" xfId="239" applyFont="1" applyFill="1" applyBorder="1" applyAlignment="1">
      <alignment horizontal="center" vertical="center" wrapText="1"/>
    </xf>
    <xf numFmtId="0" fontId="73" fillId="0" borderId="69" xfId="233" applyFont="1" applyBorder="1" applyAlignment="1">
      <alignment horizontal="center" vertical="center"/>
    </xf>
    <xf numFmtId="0" fontId="114" fillId="0" borderId="65" xfId="0" applyFont="1" applyBorder="1" applyAlignment="1">
      <alignment horizontal="left" vertical="center"/>
    </xf>
    <xf numFmtId="0" fontId="114" fillId="0" borderId="66" xfId="0" applyFont="1" applyBorder="1" applyAlignment="1">
      <alignment horizontal="left" vertical="center"/>
    </xf>
    <xf numFmtId="0" fontId="114" fillId="0" borderId="70" xfId="0" applyFont="1" applyBorder="1" applyAlignment="1">
      <alignment horizontal="left" vertical="center"/>
    </xf>
    <xf numFmtId="0" fontId="73" fillId="0" borderId="71" xfId="233" applyFont="1" applyBorder="1" applyAlignment="1">
      <alignment horizontal="center" vertical="center"/>
    </xf>
    <xf numFmtId="0" fontId="91" fillId="0" borderId="65" xfId="233" applyFont="1" applyBorder="1" applyAlignment="1">
      <alignment horizontal="left" vertical="center"/>
    </xf>
    <xf numFmtId="0" fontId="113" fillId="0" borderId="66" xfId="0" applyFont="1" applyBorder="1" applyAlignment="1">
      <alignment horizontal="left" vertical="center"/>
    </xf>
    <xf numFmtId="0" fontId="113" fillId="0" borderId="19" xfId="0" applyFont="1" applyBorder="1" applyAlignment="1">
      <alignment horizontal="left" vertical="center"/>
    </xf>
    <xf numFmtId="0" fontId="113" fillId="0" borderId="72" xfId="0" applyFont="1" applyBorder="1" applyAlignment="1">
      <alignment horizontal="left" vertical="center"/>
    </xf>
    <xf numFmtId="0" fontId="115" fillId="0" borderId="69" xfId="0" applyFont="1" applyBorder="1" applyAlignment="1">
      <alignment horizontal="center" vertical="center"/>
    </xf>
    <xf numFmtId="0" fontId="93" fillId="0" borderId="64" xfId="233" applyFont="1" applyBorder="1" applyAlignment="1">
      <alignment vertical="center"/>
    </xf>
    <xf numFmtId="0" fontId="93" fillId="0" borderId="0" xfId="233" applyFont="1" applyAlignment="1">
      <alignment vertical="center"/>
    </xf>
    <xf numFmtId="0" fontId="93" fillId="0" borderId="0" xfId="233" applyFont="1" applyBorder="1" applyAlignment="1">
      <alignment horizontal="left" vertical="center"/>
    </xf>
    <xf numFmtId="0" fontId="0" fillId="0" borderId="66" xfId="0" applyBorder="1" applyAlignment="1">
      <alignment horizontal="left" vertical="center"/>
    </xf>
    <xf numFmtId="0" fontId="93" fillId="37" borderId="19" xfId="233" applyFont="1" applyFill="1" applyBorder="1" applyAlignment="1">
      <alignment horizontal="left" vertical="center"/>
    </xf>
    <xf numFmtId="0" fontId="73" fillId="0" borderId="67" xfId="233" applyFont="1" applyBorder="1" applyAlignment="1">
      <alignment horizontal="center" vertical="center"/>
    </xf>
    <xf numFmtId="0" fontId="0" fillId="0" borderId="68" xfId="0" applyBorder="1" applyAlignment="1">
      <alignment horizontal="center" vertical="center"/>
    </xf>
    <xf numFmtId="0" fontId="116" fillId="38" borderId="73" xfId="199" applyFont="1" applyFill="1" applyBorder="1" applyAlignment="1">
      <alignment horizontal="center" vertical="center"/>
    </xf>
    <xf numFmtId="0" fontId="116" fillId="38" borderId="81" xfId="199" applyFont="1" applyFill="1" applyBorder="1" applyAlignment="1">
      <alignment horizontal="center" vertical="center"/>
    </xf>
    <xf numFmtId="0" fontId="74" fillId="36" borderId="75" xfId="240" applyFont="1" applyFill="1" applyBorder="1" applyAlignment="1">
      <alignment horizontal="center" vertical="center"/>
    </xf>
    <xf numFmtId="0" fontId="74" fillId="36" borderId="35" xfId="240" applyFont="1" applyFill="1" applyBorder="1" applyAlignment="1">
      <alignment horizontal="center" vertical="center"/>
    </xf>
    <xf numFmtId="0" fontId="74" fillId="36" borderId="40" xfId="240" applyFont="1" applyFill="1" applyBorder="1" applyAlignment="1">
      <alignment horizontal="center" vertical="center"/>
    </xf>
    <xf numFmtId="0" fontId="74" fillId="36" borderId="41" xfId="240" applyFont="1" applyFill="1" applyBorder="1" applyAlignment="1">
      <alignment horizontal="center" vertical="center"/>
    </xf>
    <xf numFmtId="14" fontId="116" fillId="38" borderId="76" xfId="199" applyNumberFormat="1" applyFont="1" applyFill="1" applyBorder="1" applyAlignment="1">
      <alignment horizontal="center" vertical="center"/>
    </xf>
    <xf numFmtId="14" fontId="116" fillId="38" borderId="80" xfId="199" applyNumberFormat="1" applyFont="1" applyFill="1" applyBorder="1" applyAlignment="1">
      <alignment horizontal="center" vertical="center"/>
    </xf>
    <xf numFmtId="14" fontId="116" fillId="38" borderId="73" xfId="199" applyNumberFormat="1" applyFont="1" applyFill="1" applyBorder="1" applyAlignment="1">
      <alignment horizontal="center" vertical="center"/>
    </xf>
    <xf numFmtId="14" fontId="116" fillId="38" borderId="81" xfId="199" applyNumberFormat="1" applyFont="1" applyFill="1" applyBorder="1" applyAlignment="1">
      <alignment horizontal="center" vertical="center"/>
    </xf>
    <xf numFmtId="0" fontId="116" fillId="38" borderId="73" xfId="199" applyFont="1" applyFill="1" applyBorder="1" applyAlignment="1">
      <alignment horizontal="center" vertical="center" wrapText="1"/>
    </xf>
    <xf numFmtId="0" fontId="116" fillId="38" borderId="81" xfId="199" applyFont="1" applyFill="1" applyBorder="1" applyAlignment="1">
      <alignment horizontal="center" vertical="center" wrapText="1"/>
    </xf>
    <xf numFmtId="0" fontId="116" fillId="38" borderId="74" xfId="199" applyFont="1" applyFill="1" applyBorder="1" applyAlignment="1">
      <alignment horizontal="center" vertical="center"/>
    </xf>
    <xf numFmtId="0" fontId="116" fillId="38" borderId="82" xfId="199" applyFont="1" applyFill="1" applyBorder="1" applyAlignment="1">
      <alignment horizontal="center" vertical="center"/>
    </xf>
    <xf numFmtId="58" fontId="78" fillId="29" borderId="75" xfId="252" applyNumberFormat="1" applyFont="1" applyFill="1" applyBorder="1" applyAlignment="1">
      <alignment horizontal="center" vertical="center" wrapText="1"/>
    </xf>
    <xf numFmtId="58" fontId="78" fillId="29" borderId="33" xfId="252" applyNumberFormat="1" applyFont="1" applyFill="1" applyBorder="1" applyAlignment="1">
      <alignment horizontal="center" vertical="center" wrapText="1"/>
    </xf>
    <xf numFmtId="58" fontId="78" fillId="29" borderId="35" xfId="252" applyNumberFormat="1" applyFont="1" applyFill="1" applyBorder="1" applyAlignment="1">
      <alignment horizontal="center" vertical="center" wrapText="1"/>
    </xf>
    <xf numFmtId="58" fontId="78" fillId="29" borderId="40" xfId="252" applyNumberFormat="1" applyFont="1" applyFill="1" applyBorder="1" applyAlignment="1">
      <alignment horizontal="center" vertical="center" wrapText="1"/>
    </xf>
    <xf numFmtId="58" fontId="78" fillId="29" borderId="24" xfId="252" applyNumberFormat="1" applyFont="1" applyFill="1" applyBorder="1" applyAlignment="1">
      <alignment horizontal="center" vertical="center" wrapText="1"/>
    </xf>
    <xf numFmtId="58" fontId="78" fillId="29" borderId="41" xfId="252" applyNumberFormat="1" applyFont="1" applyFill="1" applyBorder="1" applyAlignment="1">
      <alignment horizontal="center" vertical="center" wrapText="1"/>
    </xf>
    <xf numFmtId="49" fontId="8" fillId="39" borderId="67" xfId="233" applyNumberFormat="1" applyFont="1" applyFill="1" applyBorder="1" applyAlignment="1">
      <alignment horizontal="left" vertical="center"/>
    </xf>
    <xf numFmtId="49" fontId="8" fillId="39" borderId="6" xfId="233" applyNumberFormat="1" applyFont="1" applyFill="1" applyBorder="1" applyAlignment="1">
      <alignment horizontal="left" vertical="center"/>
    </xf>
    <xf numFmtId="49" fontId="8" fillId="39" borderId="68" xfId="233" applyNumberFormat="1" applyFont="1" applyFill="1" applyBorder="1" applyAlignment="1">
      <alignment horizontal="left" vertical="center"/>
    </xf>
    <xf numFmtId="0" fontId="96" fillId="32" borderId="79" xfId="231" applyFont="1" applyFill="1" applyBorder="1" applyAlignment="1">
      <alignment horizontal="center" vertical="center"/>
    </xf>
    <xf numFmtId="0" fontId="96" fillId="32" borderId="54" xfId="231" applyFont="1" applyFill="1" applyBorder="1" applyAlignment="1">
      <alignment horizontal="center" vertical="center"/>
    </xf>
    <xf numFmtId="0" fontId="96" fillId="32" borderId="36" xfId="231" applyFont="1" applyFill="1" applyBorder="1" applyAlignment="1">
      <alignment horizontal="center" vertical="center"/>
    </xf>
    <xf numFmtId="0" fontId="96" fillId="32" borderId="78" xfId="231" applyFont="1" applyFill="1" applyBorder="1" applyAlignment="1">
      <alignment horizontal="center" vertical="center"/>
    </xf>
    <xf numFmtId="0" fontId="96" fillId="32" borderId="51" xfId="231" applyFont="1" applyFill="1" applyBorder="1" applyAlignment="1">
      <alignment horizontal="center" vertical="center"/>
    </xf>
    <xf numFmtId="0" fontId="96" fillId="31" borderId="77" xfId="231" applyFont="1" applyFill="1" applyBorder="1" applyAlignment="1">
      <alignment horizontal="center" vertical="center" wrapText="1"/>
    </xf>
    <xf numFmtId="0" fontId="96" fillId="31" borderId="78" xfId="231" applyFont="1" applyFill="1" applyBorder="1" applyAlignment="1">
      <alignment horizontal="center" vertical="center" wrapText="1"/>
    </xf>
    <xf numFmtId="0" fontId="96" fillId="31" borderId="51" xfId="231" applyFont="1" applyFill="1" applyBorder="1" applyAlignment="1">
      <alignment horizontal="center" vertical="center" wrapText="1"/>
    </xf>
    <xf numFmtId="0" fontId="96" fillId="32" borderId="48" xfId="231" applyFont="1" applyFill="1" applyBorder="1" applyAlignment="1">
      <alignment horizontal="center" vertical="center"/>
    </xf>
    <xf numFmtId="0" fontId="8" fillId="33" borderId="0" xfId="231" applyFont="1" applyFill="1" applyBorder="1" applyAlignment="1">
      <alignment horizontal="left" vertical="center" wrapText="1"/>
    </xf>
    <xf numFmtId="0" fontId="8" fillId="33" borderId="9" xfId="231" applyFont="1" applyFill="1" applyBorder="1" applyAlignment="1">
      <alignment horizontal="left" vertical="center" wrapText="1"/>
    </xf>
    <xf numFmtId="0" fontId="94" fillId="38" borderId="67" xfId="231" applyFont="1" applyFill="1" applyBorder="1" applyAlignment="1">
      <alignment horizontal="left" vertical="center" wrapText="1"/>
    </xf>
    <xf numFmtId="0" fontId="94" fillId="38" borderId="6" xfId="231" applyFont="1" applyFill="1" applyBorder="1" applyAlignment="1">
      <alignment horizontal="left" vertical="center" wrapText="1"/>
    </xf>
    <xf numFmtId="0" fontId="94" fillId="38" borderId="68" xfId="231" applyFont="1" applyFill="1" applyBorder="1" applyAlignment="1">
      <alignment horizontal="left" vertical="center" wrapText="1"/>
    </xf>
    <xf numFmtId="0" fontId="8" fillId="30" borderId="30" xfId="231" applyFont="1" applyFill="1" applyBorder="1" applyAlignment="1">
      <alignment horizontal="left" vertical="center"/>
    </xf>
    <xf numFmtId="0" fontId="8" fillId="30" borderId="18" xfId="231" applyFont="1" applyFill="1" applyBorder="1" applyAlignment="1">
      <alignment horizontal="left" vertical="center"/>
    </xf>
    <xf numFmtId="0" fontId="8" fillId="30" borderId="31" xfId="231" applyFont="1" applyFill="1" applyBorder="1" applyAlignment="1">
      <alignment horizontal="left" vertical="center"/>
    </xf>
    <xf numFmtId="0" fontId="81" fillId="36" borderId="84" xfId="237" applyFont="1" applyFill="1" applyBorder="1" applyAlignment="1">
      <alignment horizontal="left" vertical="center" wrapText="1"/>
    </xf>
  </cellXfs>
  <cellStyles count="295">
    <cellStyle name="_x000d__x000a_JournalTemplate=C:\COMFO\CTALK\JOURSTD.TPL_x000d__x000a_LbStateAddress=3 3 0 251 1 89 2 311_x000d__x000a_LbStateJou" xfId="264"/>
    <cellStyle name="??" xfId="265"/>
    <cellStyle name="?? [0]_~ME0858" xfId="266"/>
    <cellStyle name="???[0]_~ME0858" xfId="267"/>
    <cellStyle name="???_~ME0858" xfId="268"/>
    <cellStyle name="??_~ME0858" xfId="269"/>
    <cellStyle name="_337341SOP" xfId="2"/>
    <cellStyle name="_337341SOP_1" xfId="3"/>
    <cellStyle name="_3373SOP" xfId="4"/>
    <cellStyle name="_3373SOP_1" xfId="5"/>
    <cellStyle name="_386896SOP" xfId="6"/>
    <cellStyle name="_386896SOP_1" xfId="7"/>
    <cellStyle name="_386896SOP1" xfId="8"/>
    <cellStyle name="_386896SOP1_1" xfId="9"/>
    <cellStyle name="_386896SOP1_2" xfId="10"/>
    <cellStyle name="_38hrfpthsop" xfId="11"/>
    <cellStyle name="_8001" xfId="12"/>
    <cellStyle name="_8001_1" xfId="13"/>
    <cellStyle name="_8178SOP" xfId="14"/>
    <cellStyle name="_8178SOP_1" xfId="15"/>
    <cellStyle name="_8306" xfId="16"/>
    <cellStyle name="_8306_1" xfId="17"/>
    <cellStyle name="_945A04-A-EIV-TR(P-6KS2H)-SATA-A1-internal" xfId="18"/>
    <cellStyle name="_9569sop" xfId="19"/>
    <cellStyle name="_9569sop_1" xfId="20"/>
    <cellStyle name="_9569sop_2" xfId="21"/>
    <cellStyle name="_Book1" xfId="22"/>
    <cellStyle name="_Book2" xfId="23"/>
    <cellStyle name="_co8058sb" xfId="24"/>
    <cellStyle name="_co8058sb_1" xfId="25"/>
    <cellStyle name="_co8306sa" xfId="26"/>
    <cellStyle name="_co9663sb" xfId="27"/>
    <cellStyle name="_co9663sb_1" xfId="28"/>
    <cellStyle name="_co9663sb_1_38hrfpthsop" xfId="29"/>
    <cellStyle name="_co9663sb_1_co8058sb" xfId="30"/>
    <cellStyle name="_co9663sb_1_co8306sa" xfId="31"/>
    <cellStyle name="_co9663sb_1_Gerber file ECN-2H240_A" xfId="32"/>
    <cellStyle name="_co9663sb_1_PERSONAL" xfId="33"/>
    <cellStyle name="_co9663sb_1_pthsop1.1" xfId="34"/>
    <cellStyle name="_co9663sb_1_S_BOMP" xfId="35"/>
    <cellStyle name="_co9663sb_1_S_SOPP" xfId="36"/>
    <cellStyle name="_co9663sb_1_SOP_A_PTH" xfId="37"/>
    <cellStyle name="_co9663sb_1_SOPP-H1" xfId="38"/>
    <cellStyle name="_co9663sb_1_錫爐profile測量" xfId="39"/>
    <cellStyle name="_co9663sb_2" xfId="40"/>
    <cellStyle name="_co9663sb_386896SOP1" xfId="41"/>
    <cellStyle name="_CVR" xfId="42"/>
    <cellStyle name="_CVR_1" xfId="43"/>
    <cellStyle name="_DQA Credit Log 08222005 A01" xfId="44"/>
    <cellStyle name="_EIV-MTP-PCIE-A10" xfId="45"/>
    <cellStyle name="_EIV-MTP-SATA-A9" xfId="46"/>
    <cellStyle name="_ET_STYLE_NoName_00_" xfId="47"/>
    <cellStyle name="_FA 方针目标040212" xfId="270"/>
    <cellStyle name="_Gerber file ECN-2H240_A" xfId="48"/>
    <cellStyle name="_PERSONAL" xfId="49"/>
    <cellStyle name="_PR0598SOP" xfId="50"/>
    <cellStyle name="_PR0598SOP_1" xfId="51"/>
    <cellStyle name="_PR0598SOP_1_337341SOP" xfId="52"/>
    <cellStyle name="_PR0598SOP_337341SOP" xfId="53"/>
    <cellStyle name="_pthsop1.1" xfId="54"/>
    <cellStyle name="_S_BOMP" xfId="55"/>
    <cellStyle name="_S_BOMS" xfId="56"/>
    <cellStyle name="_S_BOMS_1" xfId="57"/>
    <cellStyle name="_S_SOPP" xfId="58"/>
    <cellStyle name="_SATA &amp;PCI MTP 改进_Miller_20060726" xfId="59"/>
    <cellStyle name="_SOP_A_PTH" xfId="60"/>
    <cellStyle name="_SOPP-H1" xfId="61"/>
    <cellStyle name="_Validation Device Summary Weekly report 081905" xfId="62"/>
    <cellStyle name="_Validation Device Summary Weekly report 082605" xfId="63"/>
    <cellStyle name="_Validation Device Summary Weekly report 090205" xfId="64"/>
    <cellStyle name="_Validation Device Summary Weekly report 090905" xfId="65"/>
    <cellStyle name="_采購進度報表" xfId="66"/>
    <cellStyle name="_錫爐profile測量" xfId="67"/>
    <cellStyle name="’Ê‰Ý [0.00]_Region Orders (2)" xfId="68"/>
    <cellStyle name="’Ê‰Ý_Region Orders (2)" xfId="69"/>
    <cellStyle name="¤@¯ë_pldt" xfId="70"/>
    <cellStyle name="=C:\WINDOWS\SYSTEM32\COMMAND.COM" xfId="71"/>
    <cellStyle name="•W_Pacific Region P&amp;L" xfId="72"/>
    <cellStyle name="0,0_x000d__x000a_NA_x000d__x000a_" xfId="73"/>
    <cellStyle name="20% - Accent1" xfId="74"/>
    <cellStyle name="20% - Accent2" xfId="75"/>
    <cellStyle name="20% - Accent3" xfId="76"/>
    <cellStyle name="20% - Accent4" xfId="271"/>
    <cellStyle name="20% - Accent5" xfId="77"/>
    <cellStyle name="20% - Accent6" xfId="78"/>
    <cellStyle name="³f¹ô[0]_pldt" xfId="272"/>
    <cellStyle name="³f¹ô_pldt" xfId="79"/>
    <cellStyle name="40% - Accent1" xfId="80"/>
    <cellStyle name="40% - Accent2" xfId="81"/>
    <cellStyle name="40% - Accent3" xfId="82"/>
    <cellStyle name="40% - Accent4" xfId="83"/>
    <cellStyle name="40% - Accent5" xfId="84"/>
    <cellStyle name="40% - Accent6" xfId="85"/>
    <cellStyle name="60% - Accent1" xfId="86"/>
    <cellStyle name="60% - Accent2" xfId="87"/>
    <cellStyle name="60% - Accent3" xfId="88"/>
    <cellStyle name="60% - Accent4" xfId="89"/>
    <cellStyle name="60% - Accent5" xfId="90"/>
    <cellStyle name="60% - Accent6" xfId="91"/>
    <cellStyle name="AAA" xfId="92"/>
    <cellStyle name="Accent1" xfId="93"/>
    <cellStyle name="Accent2" xfId="94"/>
    <cellStyle name="Accent3" xfId="95"/>
    <cellStyle name="Accent4" xfId="96"/>
    <cellStyle name="Accent5" xfId="97"/>
    <cellStyle name="Accent6" xfId="98"/>
    <cellStyle name="Actual Date" xfId="99"/>
    <cellStyle name="AeE­ [0]_INQUIRY ¿μ¾÷AßAø " xfId="100"/>
    <cellStyle name="AeE­_INQUIRY ¿μ¾÷AßAø " xfId="101"/>
    <cellStyle name="args.style" xfId="102"/>
    <cellStyle name="AÞ¸¶ [0]_INQUIRY ¿?¾÷AßAø " xfId="103"/>
    <cellStyle name="AÞ¸¶_INQUIRY ¿?¾÷AßAø " xfId="104"/>
    <cellStyle name="Bad" xfId="105"/>
    <cellStyle name="Border" xfId="106"/>
    <cellStyle name="C?AØ_¿?¾÷CoE² " xfId="107"/>
    <cellStyle name="C￥AØ_¿μ¾÷CoE² " xfId="108"/>
    <cellStyle name="Calc Currency (0)" xfId="109"/>
    <cellStyle name="Calc Currency (0) 2" xfId="110"/>
    <cellStyle name="Calc Currency (2)" xfId="111"/>
    <cellStyle name="Calc Percent (0)" xfId="112"/>
    <cellStyle name="Calc Percent (1)" xfId="113"/>
    <cellStyle name="Calc Percent (2)" xfId="114"/>
    <cellStyle name="Calc Units (0)" xfId="115"/>
    <cellStyle name="Calc Units (1)" xfId="116"/>
    <cellStyle name="Calc Units (2)" xfId="117"/>
    <cellStyle name="Calculation" xfId="118"/>
    <cellStyle name="category" xfId="119"/>
    <cellStyle name="Check Cell" xfId="120"/>
    <cellStyle name="ColLevel_0" xfId="121"/>
    <cellStyle name="Comma [0]_#6 Temps &amp; Contractors" xfId="122"/>
    <cellStyle name="Comma [00]" xfId="123"/>
    <cellStyle name="comma zerodec" xfId="124"/>
    <cellStyle name="Comma_#6 Temps &amp; Contractors" xfId="125"/>
    <cellStyle name="Comma0" xfId="126"/>
    <cellStyle name="Copied" xfId="127"/>
    <cellStyle name="COST1" xfId="128"/>
    <cellStyle name="Currency [0]_#6 Temps &amp; Contractors" xfId="129"/>
    <cellStyle name="Currency [00]" xfId="130"/>
    <cellStyle name="Currency_#6 Temps &amp; Contractors" xfId="131"/>
    <cellStyle name="Currency0" xfId="132"/>
    <cellStyle name="Currency1" xfId="133"/>
    <cellStyle name="Cyndie" xfId="134"/>
    <cellStyle name="Date" xfId="135"/>
    <cellStyle name="Date Short" xfId="136"/>
    <cellStyle name="Date_~7385190" xfId="137"/>
    <cellStyle name="DELTA" xfId="138"/>
    <cellStyle name="Dezimal [0]_laroux" xfId="139"/>
    <cellStyle name="Dezimal_laroux" xfId="140"/>
    <cellStyle name="Dollar (zero dec)" xfId="141"/>
    <cellStyle name="Enter Currency (0)" xfId="142"/>
    <cellStyle name="Enter Currency (2)" xfId="143"/>
    <cellStyle name="Enter Units (0)" xfId="144"/>
    <cellStyle name="Enter Units (1)" xfId="145"/>
    <cellStyle name="Enter Units (2)" xfId="146"/>
    <cellStyle name="Entered" xfId="147"/>
    <cellStyle name="Explanatory Text" xfId="148"/>
    <cellStyle name="F2" xfId="149"/>
    <cellStyle name="F3" xfId="150"/>
    <cellStyle name="F4" xfId="151"/>
    <cellStyle name="F5" xfId="152"/>
    <cellStyle name="F6" xfId="153"/>
    <cellStyle name="F7" xfId="154"/>
    <cellStyle name="F8" xfId="155"/>
    <cellStyle name="Fixed" xfId="156"/>
    <cellStyle name="Followed Hyperlink" xfId="157"/>
    <cellStyle name="Good" xfId="158"/>
    <cellStyle name="Grey" xfId="159"/>
    <cellStyle name="HEADER" xfId="160"/>
    <cellStyle name="Header1" xfId="161"/>
    <cellStyle name="Header2" xfId="162"/>
    <cellStyle name="Heading 1" xfId="163"/>
    <cellStyle name="Heading 2" xfId="164"/>
    <cellStyle name="Heading 3" xfId="165"/>
    <cellStyle name="Heading 4" xfId="166"/>
    <cellStyle name="Heading1" xfId="167"/>
    <cellStyle name="Heading2" xfId="168"/>
    <cellStyle name="HEADINGS" xfId="169"/>
    <cellStyle name="HEADINGSTOP" xfId="170"/>
    <cellStyle name="HIGHLIGHT" xfId="171"/>
    <cellStyle name="Hyperlink" xfId="172"/>
    <cellStyle name="Indent3" xfId="173"/>
    <cellStyle name="Input" xfId="174"/>
    <cellStyle name="Input [yellow]" xfId="175"/>
    <cellStyle name="Input Cells" xfId="176"/>
    <cellStyle name="Link Currency (0)" xfId="177"/>
    <cellStyle name="Link Currency (2)" xfId="178"/>
    <cellStyle name="Link Units (0)" xfId="179"/>
    <cellStyle name="Link Units (1)" xfId="180"/>
    <cellStyle name="Link Units (2)" xfId="181"/>
    <cellStyle name="Linked Cell" xfId="182"/>
    <cellStyle name="Linked Cells" xfId="183"/>
    <cellStyle name="Millares [0]_pldt" xfId="184"/>
    <cellStyle name="Millares_pldt" xfId="185"/>
    <cellStyle name="Milliers [0]_!!!GO" xfId="186"/>
    <cellStyle name="Milliers_!!!GO" xfId="187"/>
    <cellStyle name="Moneda [0]_pldt" xfId="188"/>
    <cellStyle name="Moneda_pldt" xfId="189"/>
    <cellStyle name="Monétaire [0]_!!!GO" xfId="190"/>
    <cellStyle name="Monétaire_!!!GO" xfId="191"/>
    <cellStyle name="Neutral" xfId="192"/>
    <cellStyle name="New Times Roman" xfId="193"/>
    <cellStyle name="no dec" xfId="194"/>
    <cellStyle name="Norm੎੎" xfId="195"/>
    <cellStyle name="Normal - Style1" xfId="196"/>
    <cellStyle name="Normal - Style1 2" xfId="197"/>
    <cellStyle name="Normal_# 41-Market &amp;Trends" xfId="198"/>
    <cellStyle name="Normal_S18Q PVT Test Case_V1.002" xfId="199"/>
    <cellStyle name="Normal_USBandIDE_UT" xfId="200"/>
    <cellStyle name="Note" xfId="201"/>
    <cellStyle name="Note 2" xfId="261"/>
    <cellStyle name="Œ…‹æØ‚è [0.00]_laroux" xfId="202"/>
    <cellStyle name="Œ…‹æØ‚è_laroux" xfId="203"/>
    <cellStyle name="Output" xfId="204"/>
    <cellStyle name="P" xfId="205"/>
    <cellStyle name="paint" xfId="206"/>
    <cellStyle name="per.style" xfId="207"/>
    <cellStyle name="Percent [0]" xfId="208"/>
    <cellStyle name="Percent [00]" xfId="209"/>
    <cellStyle name="Percent [2]" xfId="210"/>
    <cellStyle name="Percent_#6 Temps &amp; Contractors" xfId="211"/>
    <cellStyle name="PrePop Currency (0)" xfId="212"/>
    <cellStyle name="PrePop Currency (2)" xfId="213"/>
    <cellStyle name="PrePop Units (0)" xfId="214"/>
    <cellStyle name="PrePop Units (1)" xfId="215"/>
    <cellStyle name="PrePop Units (2)" xfId="216"/>
    <cellStyle name="pricing" xfId="217"/>
    <cellStyle name="PSChar" xfId="218"/>
    <cellStyle name="RevList" xfId="219"/>
    <cellStyle name="RevList 2" xfId="220"/>
    <cellStyle name="RowLevel_0" xfId="221"/>
    <cellStyle name="Style 23" xfId="222"/>
    <cellStyle name="Subtotal" xfId="223"/>
    <cellStyle name="Text Indent A" xfId="224"/>
    <cellStyle name="Text Indent B" xfId="225"/>
    <cellStyle name="Text Indent C" xfId="226"/>
    <cellStyle name="Text Wrap" xfId="227"/>
    <cellStyle name="Title" xfId="228"/>
    <cellStyle name="Total" xfId="229"/>
    <cellStyle name="Warning Text" xfId="230"/>
    <cellStyle name="一般" xfId="0" builtinId="0"/>
    <cellStyle name="一般 2" xfId="231"/>
    <cellStyle name="一般 2 2" xfId="232"/>
    <cellStyle name="一般 2 2 2" xfId="233"/>
    <cellStyle name="一般 2 3" xfId="234"/>
    <cellStyle name="一般 3" xfId="235"/>
    <cellStyle name="一般 3 2" xfId="236"/>
    <cellStyle name="一般 3 2 2" xfId="262"/>
    <cellStyle name="一般 4" xfId="237"/>
    <cellStyle name="一般 4 2" xfId="273"/>
    <cellStyle name="一般 5" xfId="238"/>
    <cellStyle name="一般 6" xfId="263"/>
    <cellStyle name="一般 6 2" xfId="282"/>
    <cellStyle name="一般 6 2 2" xfId="284"/>
    <cellStyle name="一般 6 2 2 2" xfId="294"/>
    <cellStyle name="一般 6 2 2 3" xfId="288"/>
    <cellStyle name="一般 6 2 3" xfId="291"/>
    <cellStyle name="一般 6 2 4" xfId="286"/>
    <cellStyle name="一般 6 3" xfId="283"/>
    <cellStyle name="一般 6 3 2" xfId="293"/>
    <cellStyle name="一般 6 3 3" xfId="287"/>
    <cellStyle name="一般 6 4" xfId="290"/>
    <cellStyle name="一般 6 5" xfId="285"/>
    <cellStyle name="一般 7" xfId="289"/>
    <cellStyle name="一般 7 2" xfId="292"/>
    <cellStyle name="一般_Correlation Report Check List" xfId="239"/>
    <cellStyle name="一般_DQA SIV JingJing Schedule cortrol table_2007WW31." xfId="240"/>
    <cellStyle name="一般_JingJing-BBFV-SI-Test moon" xfId="241"/>
    <cellStyle name="一般_Toro_SATA_Tx_TestReport_final_ENDURA945-RUBY EVT SI TEST PLAN-A-20050815" xfId="242"/>
    <cellStyle name="大綱列_1" xfId="1" builtinId="1" iLevel="0"/>
    <cellStyle name="未定義" xfId="243"/>
    <cellStyle name="뒤에 오는 하이퍼링크" xfId="244"/>
    <cellStyle name="样式 1" xfId="245"/>
    <cellStyle name="样式 1 2" xfId="246"/>
    <cellStyle name="样式 2" xfId="247"/>
    <cellStyle name="桁?切? [0.00]_PERSONAL" xfId="248"/>
    <cellStyle name="桁?切?_PERSONAL" xfId="249"/>
    <cellStyle name="常规 2" xfId="250"/>
    <cellStyle name="常规_Configuration" xfId="251"/>
    <cellStyle name="常规_SIV Test status summary" xfId="252"/>
    <cellStyle name="貨幣[0]_04" xfId="253"/>
    <cellStyle name="通貨 [0.00]_PERSONAL" xfId="254"/>
    <cellStyle name="通貨_PERSONAL" xfId="255"/>
    <cellStyle name="똿뗦먛귟 [0.00]_PRODUCT DETAIL Q1" xfId="256"/>
    <cellStyle name="똿뗦먛귟_PRODUCT DETAIL Q1" xfId="257"/>
    <cellStyle name="超連結 2" xfId="258"/>
    <cellStyle name="標準_PERSONAL" xfId="259"/>
    <cellStyle name="믅됞 [0.00]_PRODUCT DETAIL Q1" xfId="260"/>
    <cellStyle name="믅됞_PRODUCT DETAIL Q1" xfId="274"/>
    <cellStyle name="백분율_HOBONG" xfId="275"/>
    <cellStyle name="뷭?_BOOKSHIP" xfId="276"/>
    <cellStyle name="콤마 [0]_1202" xfId="277"/>
    <cellStyle name="콤마_1202" xfId="278"/>
    <cellStyle name="통화 [0]_1202" xfId="279"/>
    <cellStyle name="통화_1202" xfId="280"/>
    <cellStyle name="표준_(정보부문)월별인원계획" xfId="281"/>
  </cellStyles>
  <dxfs count="158">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ill>
        <patternFill>
          <bgColor rgb="FFFF0000"/>
        </patternFill>
      </fill>
    </dxf>
    <dxf>
      <fill>
        <patternFill>
          <bgColor rgb="FF00B050"/>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ill>
        <patternFill>
          <bgColor rgb="FFFF0000"/>
        </patternFill>
      </fill>
    </dxf>
    <dxf>
      <fill>
        <patternFill>
          <bgColor rgb="FF00B050"/>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ill>
        <patternFill>
          <bgColor rgb="FFFF0000"/>
        </patternFill>
      </fill>
    </dxf>
    <dxf>
      <fill>
        <patternFill>
          <bgColor rgb="FF00B050"/>
        </patternFill>
      </fill>
    </dxf>
    <dxf>
      <fill>
        <patternFill>
          <bgColor rgb="FFFF0000"/>
        </patternFill>
      </fill>
    </dxf>
    <dxf>
      <fill>
        <patternFill>
          <bgColor rgb="FF00B050"/>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ill>
        <patternFill>
          <bgColor rgb="FFFF0000"/>
        </patternFill>
      </fill>
    </dxf>
    <dxf>
      <fill>
        <patternFill>
          <bgColor rgb="FF00B050"/>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ont>
        <condense val="0"/>
        <extend val="0"/>
        <color rgb="FF9C0006"/>
      </font>
      <fill>
        <patternFill>
          <bgColor rgb="FFFFC7CE"/>
        </patternFill>
      </fill>
    </dxf>
    <dxf>
      <font>
        <condense val="0"/>
        <extend val="0"/>
        <color rgb="FF006100"/>
      </font>
      <fill>
        <patternFill>
          <bgColor rgb="FFC6EFCE"/>
        </patternFill>
      </fill>
    </dxf>
    <dxf>
      <font>
        <b/>
        <i val="0"/>
        <color theme="1"/>
      </font>
      <fill>
        <patternFill>
          <bgColor rgb="FF00B050"/>
        </patternFill>
      </fill>
    </dxf>
    <dxf>
      <font>
        <b val="0"/>
        <i/>
        <color theme="0"/>
      </font>
      <fill>
        <patternFill>
          <bgColor rgb="FFFF0000"/>
        </patternFill>
      </fill>
    </dxf>
    <dxf>
      <font>
        <b/>
        <i val="0"/>
      </font>
      <fill>
        <patternFill>
          <bgColor rgb="FF00B050"/>
        </patternFill>
      </fill>
    </dxf>
    <dxf>
      <font>
        <b val="0"/>
        <i/>
        <color theme="0"/>
      </font>
      <fill>
        <patternFill>
          <bgColor rgb="FFFF0000"/>
        </patternFill>
      </fill>
    </dxf>
    <dxf>
      <font>
        <b val="0"/>
        <i val="0"/>
        <color theme="1"/>
      </font>
      <fill>
        <patternFill>
          <bgColor theme="1" tint="0.499984740745262"/>
        </patternFill>
      </fill>
    </dxf>
    <dxf>
      <font>
        <b val="0"/>
        <i val="0"/>
        <color rgb="FFFF9900"/>
      </font>
      <fill>
        <patternFill>
          <bgColor rgb="FFFFFFCC"/>
        </patternFill>
      </fill>
    </dxf>
    <dxf>
      <fill>
        <patternFill>
          <bgColor rgb="FFFF0000"/>
        </patternFill>
      </fill>
    </dxf>
    <dxf>
      <fill>
        <patternFill>
          <bgColor rgb="FF00B05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152400</xdr:colOff>
      <xdr:row>3</xdr:row>
      <xdr:rowOff>190500</xdr:rowOff>
    </xdr:from>
    <xdr:to>
      <xdr:col>7</xdr:col>
      <xdr:colOff>406400</xdr:colOff>
      <xdr:row>3</xdr:row>
      <xdr:rowOff>190500</xdr:rowOff>
    </xdr:to>
    <xdr:cxnSp macro="">
      <xdr:nvCxnSpPr>
        <xdr:cNvPr id="2" name="直線接點 1"/>
        <xdr:cNvCxnSpPr/>
      </xdr:nvCxnSpPr>
      <xdr:spPr>
        <a:xfrm>
          <a:off x="495300" y="762000"/>
          <a:ext cx="5788025" cy="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xdr:col>
      <xdr:colOff>238125</xdr:colOff>
      <xdr:row>0</xdr:row>
      <xdr:rowOff>66675</xdr:rowOff>
    </xdr:from>
    <xdr:to>
      <xdr:col>2</xdr:col>
      <xdr:colOff>809625</xdr:colOff>
      <xdr:row>4</xdr:row>
      <xdr:rowOff>0</xdr:rowOff>
    </xdr:to>
    <xdr:pic>
      <xdr:nvPicPr>
        <xdr:cNvPr id="1026"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66675"/>
          <a:ext cx="12954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438150</xdr:colOff>
      <xdr:row>43</xdr:row>
      <xdr:rowOff>0</xdr:rowOff>
    </xdr:from>
    <xdr:to>
      <xdr:col>8</xdr:col>
      <xdr:colOff>514350</xdr:colOff>
      <xdr:row>43</xdr:row>
      <xdr:rowOff>247650</xdr:rowOff>
    </xdr:to>
    <xdr:sp macro="" textlink="">
      <xdr:nvSpPr>
        <xdr:cNvPr id="2049" name="Text Box 1827"/>
        <xdr:cNvSpPr txBox="1">
          <a:spLocks noChangeArrowheads="1"/>
        </xdr:cNvSpPr>
      </xdr:nvSpPr>
      <xdr:spPr bwMode="auto">
        <a:xfrm>
          <a:off x="8010525" y="15925800"/>
          <a:ext cx="7620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504825</xdr:colOff>
      <xdr:row>43</xdr:row>
      <xdr:rowOff>0</xdr:rowOff>
    </xdr:from>
    <xdr:to>
      <xdr:col>7</xdr:col>
      <xdr:colOff>104775</xdr:colOff>
      <xdr:row>43</xdr:row>
      <xdr:rowOff>247650</xdr:rowOff>
    </xdr:to>
    <xdr:sp macro="" textlink="">
      <xdr:nvSpPr>
        <xdr:cNvPr id="2050" name="Text Box 1855"/>
        <xdr:cNvSpPr txBox="1">
          <a:spLocks noChangeArrowheads="1"/>
        </xdr:cNvSpPr>
      </xdr:nvSpPr>
      <xdr:spPr bwMode="auto">
        <a:xfrm>
          <a:off x="6296025" y="15925800"/>
          <a:ext cx="371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438150</xdr:colOff>
      <xdr:row>43</xdr:row>
      <xdr:rowOff>0</xdr:rowOff>
    </xdr:from>
    <xdr:to>
      <xdr:col>8</xdr:col>
      <xdr:colOff>514350</xdr:colOff>
      <xdr:row>43</xdr:row>
      <xdr:rowOff>247650</xdr:rowOff>
    </xdr:to>
    <xdr:sp macro="" textlink="">
      <xdr:nvSpPr>
        <xdr:cNvPr id="2051" name="Text Box 2417"/>
        <xdr:cNvSpPr txBox="1">
          <a:spLocks noChangeArrowheads="1"/>
        </xdr:cNvSpPr>
      </xdr:nvSpPr>
      <xdr:spPr bwMode="auto">
        <a:xfrm>
          <a:off x="8010525" y="15925800"/>
          <a:ext cx="7620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504825</xdr:colOff>
      <xdr:row>43</xdr:row>
      <xdr:rowOff>0</xdr:rowOff>
    </xdr:from>
    <xdr:to>
      <xdr:col>7</xdr:col>
      <xdr:colOff>104775</xdr:colOff>
      <xdr:row>43</xdr:row>
      <xdr:rowOff>247650</xdr:rowOff>
    </xdr:to>
    <xdr:sp macro="" textlink="">
      <xdr:nvSpPr>
        <xdr:cNvPr id="2052" name="Text Box 2418"/>
        <xdr:cNvSpPr txBox="1">
          <a:spLocks noChangeArrowheads="1"/>
        </xdr:cNvSpPr>
      </xdr:nvSpPr>
      <xdr:spPr bwMode="auto">
        <a:xfrm>
          <a:off x="6296025" y="15925800"/>
          <a:ext cx="371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438150</xdr:colOff>
      <xdr:row>43</xdr:row>
      <xdr:rowOff>0</xdr:rowOff>
    </xdr:from>
    <xdr:to>
      <xdr:col>8</xdr:col>
      <xdr:colOff>514350</xdr:colOff>
      <xdr:row>43</xdr:row>
      <xdr:rowOff>247650</xdr:rowOff>
    </xdr:to>
    <xdr:sp macro="" textlink="">
      <xdr:nvSpPr>
        <xdr:cNvPr id="2053" name="Text Box 2434"/>
        <xdr:cNvSpPr txBox="1">
          <a:spLocks noChangeArrowheads="1"/>
        </xdr:cNvSpPr>
      </xdr:nvSpPr>
      <xdr:spPr bwMode="auto">
        <a:xfrm>
          <a:off x="8010525" y="15925800"/>
          <a:ext cx="7620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504825</xdr:colOff>
      <xdr:row>43</xdr:row>
      <xdr:rowOff>0</xdr:rowOff>
    </xdr:from>
    <xdr:to>
      <xdr:col>7</xdr:col>
      <xdr:colOff>104775</xdr:colOff>
      <xdr:row>43</xdr:row>
      <xdr:rowOff>247650</xdr:rowOff>
    </xdr:to>
    <xdr:sp macro="" textlink="">
      <xdr:nvSpPr>
        <xdr:cNvPr id="2054" name="Text Box 2435"/>
        <xdr:cNvSpPr txBox="1">
          <a:spLocks noChangeArrowheads="1"/>
        </xdr:cNvSpPr>
      </xdr:nvSpPr>
      <xdr:spPr bwMode="auto">
        <a:xfrm>
          <a:off x="6296025" y="15925800"/>
          <a:ext cx="371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1"/>
  <dimension ref="A3:H26"/>
  <sheetViews>
    <sheetView tabSelected="1" zoomScale="80" zoomScaleNormal="80" workbookViewId="0">
      <selection activeCell="N14" sqref="N14"/>
    </sheetView>
  </sheetViews>
  <sheetFormatPr defaultColWidth="9" defaultRowHeight="15"/>
  <cols>
    <col min="1" max="1" width="4.5" style="7" customWidth="1"/>
    <col min="2" max="2" width="9.5" style="7" customWidth="1"/>
    <col min="3" max="7" width="12.625" style="7" customWidth="1"/>
    <col min="8" max="8" width="11" style="7" customWidth="1"/>
    <col min="9" max="16384" width="9" style="7"/>
  </cols>
  <sheetData>
    <row r="3" spans="1:8">
      <c r="A3" s="120"/>
      <c r="B3" s="120"/>
      <c r="C3" s="120"/>
      <c r="D3" s="120"/>
      <c r="E3" s="120"/>
      <c r="F3" s="120"/>
      <c r="G3" s="120"/>
      <c r="H3" s="120"/>
    </row>
    <row r="6" spans="1:8" ht="15.75" thickBot="1"/>
    <row r="7" spans="1:8" ht="21.75" customHeight="1" thickTop="1">
      <c r="C7" s="121" t="s">
        <v>0</v>
      </c>
      <c r="D7" s="122"/>
      <c r="E7" s="122"/>
      <c r="F7" s="122"/>
      <c r="G7" s="123"/>
    </row>
    <row r="8" spans="1:8" ht="19.5" customHeight="1">
      <c r="C8" s="124"/>
      <c r="D8" s="125"/>
      <c r="E8" s="125"/>
      <c r="F8" s="125"/>
      <c r="G8" s="126"/>
    </row>
    <row r="9" spans="1:8" ht="20.25" customHeight="1">
      <c r="C9" s="124"/>
      <c r="D9" s="125"/>
      <c r="E9" s="125"/>
      <c r="F9" s="125"/>
      <c r="G9" s="126"/>
    </row>
    <row r="10" spans="1:8" ht="20.25" customHeight="1" thickBot="1">
      <c r="C10" s="127"/>
      <c r="D10" s="128"/>
      <c r="E10" s="128"/>
      <c r="F10" s="128"/>
      <c r="G10" s="129"/>
    </row>
    <row r="11" spans="1:8" ht="20.25" customHeight="1" thickTop="1">
      <c r="C11" s="8"/>
      <c r="D11" s="8"/>
      <c r="E11" s="8"/>
      <c r="F11" s="8"/>
      <c r="G11" s="8"/>
    </row>
    <row r="12" spans="1:8" ht="20.25" customHeight="1">
      <c r="C12" s="8"/>
      <c r="D12" s="8"/>
      <c r="E12" s="8"/>
      <c r="F12" s="8"/>
      <c r="G12" s="8"/>
    </row>
    <row r="13" spans="1:8">
      <c r="D13" s="120"/>
      <c r="E13" s="120"/>
      <c r="F13" s="120"/>
    </row>
    <row r="14" spans="1:8" ht="20.25">
      <c r="D14" s="1" t="s">
        <v>102</v>
      </c>
      <c r="E14" s="1"/>
      <c r="F14" s="1"/>
      <c r="G14" s="1"/>
    </row>
    <row r="15" spans="1:8" ht="20.25">
      <c r="D15" s="112"/>
      <c r="E15" s="112"/>
      <c r="F15" s="112"/>
    </row>
    <row r="16" spans="1:8" ht="20.25">
      <c r="D16" s="1" t="s">
        <v>84</v>
      </c>
      <c r="E16" s="1"/>
      <c r="F16" s="1"/>
    </row>
    <row r="17" spans="2:8" ht="20.25">
      <c r="D17" s="112"/>
      <c r="E17" s="112"/>
      <c r="F17" s="112"/>
    </row>
    <row r="18" spans="2:8" ht="20.25">
      <c r="D18" s="118" t="s">
        <v>46</v>
      </c>
      <c r="E18" s="1"/>
      <c r="F18" s="1"/>
    </row>
    <row r="19" spans="2:8" ht="20.25">
      <c r="C19" s="9"/>
      <c r="D19" s="112"/>
      <c r="E19" s="112"/>
      <c r="F19" s="112"/>
    </row>
    <row r="20" spans="2:8" ht="27.75" customHeight="1">
      <c r="B20" s="10"/>
      <c r="C20" s="119" t="s">
        <v>1</v>
      </c>
      <c r="D20" s="119"/>
      <c r="E20" s="119" t="s">
        <v>2</v>
      </c>
      <c r="F20" s="119"/>
      <c r="G20" s="119" t="s">
        <v>3</v>
      </c>
      <c r="H20" s="119"/>
    </row>
    <row r="21" spans="2:8" ht="29.25" customHeight="1">
      <c r="B21" s="2" t="s">
        <v>4</v>
      </c>
      <c r="C21" s="114"/>
      <c r="D21" s="114"/>
      <c r="E21" s="114"/>
      <c r="F21" s="114"/>
      <c r="G21" s="114" t="s">
        <v>87</v>
      </c>
      <c r="H21" s="114"/>
    </row>
    <row r="22" spans="2:8" ht="32.25" customHeight="1">
      <c r="B22" s="2" t="s">
        <v>5</v>
      </c>
      <c r="C22" s="115"/>
      <c r="D22" s="116"/>
      <c r="E22" s="117"/>
      <c r="F22" s="114"/>
      <c r="G22" s="117">
        <v>43864</v>
      </c>
      <c r="H22" s="117"/>
    </row>
    <row r="24" spans="2:8" ht="15.75">
      <c r="B24" s="11" t="s">
        <v>6</v>
      </c>
    </row>
    <row r="25" spans="2:8" ht="111" customHeight="1">
      <c r="B25" s="113" t="s">
        <v>7</v>
      </c>
      <c r="C25" s="113"/>
      <c r="D25" s="113"/>
      <c r="E25" s="113"/>
      <c r="F25" s="113"/>
      <c r="G25" s="113"/>
      <c r="H25" s="113"/>
    </row>
    <row r="26" spans="2:8">
      <c r="B26" s="12"/>
    </row>
  </sheetData>
  <mergeCells count="19">
    <mergeCell ref="A3:H3"/>
    <mergeCell ref="C7:G10"/>
    <mergeCell ref="D13:F13"/>
    <mergeCell ref="D14:G14"/>
    <mergeCell ref="D15:F15"/>
    <mergeCell ref="D16:F16"/>
    <mergeCell ref="D17:F17"/>
    <mergeCell ref="B25:H25"/>
    <mergeCell ref="C21:D21"/>
    <mergeCell ref="E21:F21"/>
    <mergeCell ref="G21:H21"/>
    <mergeCell ref="C22:D22"/>
    <mergeCell ref="E22:F22"/>
    <mergeCell ref="G22:H22"/>
    <mergeCell ref="D18:F18"/>
    <mergeCell ref="D19:F19"/>
    <mergeCell ref="C20:D20"/>
    <mergeCell ref="E20:F20"/>
    <mergeCell ref="G20:H20"/>
  </mergeCells>
  <phoneticPr fontId="5"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K76"/>
  <sheetViews>
    <sheetView showGridLines="0" zoomScale="70" zoomScaleNormal="70" zoomScaleSheetLayoutView="70" workbookViewId="0"/>
  </sheetViews>
  <sheetFormatPr defaultColWidth="4.25" defaultRowHeight="15"/>
  <cols>
    <col min="1" max="1" width="4.75" style="35" customWidth="1"/>
    <col min="2" max="2" width="13.375" style="36" customWidth="1"/>
    <col min="3" max="3" width="14" style="36" customWidth="1"/>
    <col min="4" max="6" width="14.625" style="36" customWidth="1"/>
    <col min="7" max="7" width="10.125" style="36" customWidth="1"/>
    <col min="8" max="8" width="13.25" style="36" customWidth="1"/>
    <col min="9" max="9" width="14.625" style="36" customWidth="1"/>
    <col min="10" max="10" width="13" style="36" customWidth="1"/>
    <col min="11" max="11" width="8.125" style="36" customWidth="1"/>
    <col min="12" max="12" width="12" style="36" customWidth="1"/>
    <col min="13" max="255" width="9" style="36" customWidth="1"/>
    <col min="256" max="16384" width="4.25" style="36"/>
  </cols>
  <sheetData>
    <row r="3" spans="2:11" ht="24" thickBot="1">
      <c r="B3" s="40" t="s">
        <v>38</v>
      </c>
      <c r="C3" s="38"/>
      <c r="D3" s="38"/>
      <c r="E3" s="38"/>
      <c r="F3" s="38"/>
      <c r="G3" s="38"/>
      <c r="H3" s="38"/>
      <c r="I3" s="38"/>
      <c r="J3" s="38"/>
      <c r="K3" s="38"/>
    </row>
    <row r="4" spans="2:11" ht="30" customHeight="1" thickTop="1">
      <c r="B4" s="140" t="s">
        <v>100</v>
      </c>
      <c r="C4" s="140"/>
      <c r="D4" s="140"/>
      <c r="E4" s="140"/>
      <c r="F4" s="140"/>
      <c r="G4" s="140"/>
      <c r="H4" s="140"/>
      <c r="I4" s="140"/>
      <c r="J4" s="140"/>
      <c r="K4" s="140"/>
    </row>
    <row r="5" spans="2:11" ht="30" customHeight="1">
      <c r="B5" s="142" t="s">
        <v>101</v>
      </c>
      <c r="C5" s="142"/>
      <c r="D5" s="142"/>
      <c r="E5" s="142"/>
      <c r="F5" s="142"/>
      <c r="G5" s="142"/>
      <c r="H5" s="142"/>
      <c r="I5" s="142"/>
      <c r="J5" s="142"/>
      <c r="K5" s="142"/>
    </row>
    <row r="6" spans="2:11" ht="30" customHeight="1">
      <c r="B6" s="141" t="s">
        <v>106</v>
      </c>
      <c r="C6" s="141"/>
      <c r="D6" s="141"/>
      <c r="E6" s="141"/>
      <c r="F6" s="141"/>
      <c r="G6" s="141"/>
      <c r="H6" s="141"/>
      <c r="I6" s="141"/>
      <c r="J6" s="141"/>
      <c r="K6" s="141"/>
    </row>
    <row r="7" spans="2:11" ht="30" customHeight="1">
      <c r="B7" s="141" t="s">
        <v>103</v>
      </c>
      <c r="C7" s="141"/>
      <c r="D7" s="141"/>
      <c r="E7" s="141"/>
      <c r="F7" s="141"/>
      <c r="G7" s="141"/>
      <c r="H7" s="141"/>
      <c r="I7" s="141"/>
      <c r="J7" s="141"/>
      <c r="K7" s="141"/>
    </row>
    <row r="8" spans="2:11" ht="30" customHeight="1">
      <c r="B8" s="141" t="s">
        <v>104</v>
      </c>
      <c r="C8" s="141"/>
      <c r="D8" s="141"/>
      <c r="E8" s="141"/>
      <c r="F8" s="141"/>
      <c r="G8" s="141"/>
      <c r="H8" s="141"/>
      <c r="I8" s="141"/>
      <c r="J8" s="141"/>
      <c r="K8" s="141"/>
    </row>
    <row r="9" spans="2:11" ht="30" customHeight="1">
      <c r="B9" s="141" t="s">
        <v>105</v>
      </c>
      <c r="C9" s="141"/>
      <c r="D9" s="141"/>
      <c r="E9" s="141"/>
      <c r="F9" s="141"/>
      <c r="G9" s="141"/>
      <c r="H9" s="141"/>
      <c r="I9" s="141"/>
      <c r="J9" s="141"/>
      <c r="K9" s="141"/>
    </row>
    <row r="10" spans="2:11" ht="30" customHeight="1"/>
    <row r="11" spans="2:11" ht="30" customHeight="1"/>
    <row r="12" spans="2:11" ht="30" customHeight="1" thickBot="1">
      <c r="B12" s="40" t="s">
        <v>39</v>
      </c>
      <c r="C12" s="38"/>
      <c r="D12" s="38"/>
      <c r="E12" s="38"/>
      <c r="F12" s="38"/>
      <c r="G12" s="38"/>
      <c r="H12" s="38"/>
      <c r="I12" s="38"/>
      <c r="J12" s="38"/>
      <c r="K12" s="38"/>
    </row>
    <row r="13" spans="2:11" ht="30" customHeight="1" thickTop="1">
      <c r="B13" s="140" t="s">
        <v>50</v>
      </c>
      <c r="C13" s="140"/>
      <c r="D13" s="140"/>
      <c r="E13" s="140"/>
      <c r="F13" s="140"/>
      <c r="G13" s="140"/>
      <c r="H13" s="140"/>
      <c r="I13" s="140"/>
      <c r="J13" s="140"/>
      <c r="K13" s="140"/>
    </row>
    <row r="14" spans="2:11" ht="30" customHeight="1">
      <c r="B14" s="141" t="s">
        <v>51</v>
      </c>
      <c r="C14" s="141"/>
      <c r="D14" s="141"/>
      <c r="E14" s="141"/>
      <c r="F14" s="141"/>
      <c r="G14" s="141"/>
      <c r="H14" s="141"/>
      <c r="I14" s="141"/>
      <c r="J14" s="141"/>
      <c r="K14" s="141"/>
    </row>
    <row r="15" spans="2:11" ht="30" customHeight="1">
      <c r="B15" s="141" t="s">
        <v>52</v>
      </c>
      <c r="C15" s="141"/>
      <c r="D15" s="141"/>
      <c r="E15" s="141"/>
      <c r="F15" s="141"/>
      <c r="G15" s="141"/>
      <c r="H15" s="141"/>
      <c r="I15" s="141"/>
      <c r="J15" s="141"/>
      <c r="K15" s="141"/>
    </row>
    <row r="16" spans="2:11" ht="30" customHeight="1">
      <c r="B16" s="141" t="s">
        <v>53</v>
      </c>
      <c r="C16" s="141"/>
      <c r="D16" s="141"/>
      <c r="E16" s="141"/>
      <c r="F16" s="141"/>
      <c r="G16" s="141"/>
      <c r="H16" s="141"/>
      <c r="I16" s="141"/>
      <c r="J16" s="141"/>
      <c r="K16" s="141"/>
    </row>
    <row r="17" spans="2:7" ht="30" customHeight="1"/>
    <row r="18" spans="2:7" ht="30" customHeight="1"/>
    <row r="19" spans="2:7" ht="30" customHeight="1" thickBot="1">
      <c r="B19" s="144" t="s">
        <v>54</v>
      </c>
      <c r="C19" s="144"/>
      <c r="D19" s="144"/>
    </row>
    <row r="20" spans="2:7" ht="30" customHeight="1" thickTop="1" thickBot="1">
      <c r="B20" s="131" t="s">
        <v>55</v>
      </c>
      <c r="C20" s="132"/>
      <c r="D20" s="132"/>
      <c r="E20" s="133"/>
      <c r="F20" s="134" t="s">
        <v>67</v>
      </c>
      <c r="G20" s="134"/>
    </row>
    <row r="21" spans="2:7" ht="30" customHeight="1" thickTop="1" thickBot="1">
      <c r="B21" s="131" t="s">
        <v>56</v>
      </c>
      <c r="C21" s="143"/>
      <c r="D21" s="143"/>
      <c r="E21" s="143"/>
      <c r="F21" s="145" t="s">
        <v>68</v>
      </c>
      <c r="G21" s="146"/>
    </row>
    <row r="22" spans="2:7" ht="30" customHeight="1" thickTop="1" thickBot="1">
      <c r="B22" s="135" t="s">
        <v>57</v>
      </c>
      <c r="C22" s="136"/>
      <c r="D22" s="136"/>
      <c r="E22" s="136"/>
      <c r="F22" s="137"/>
      <c r="G22" s="138"/>
    </row>
    <row r="23" spans="2:7" ht="30" customHeight="1" thickTop="1" thickBot="1">
      <c r="B23" s="139" t="s">
        <v>58</v>
      </c>
      <c r="C23" s="139"/>
      <c r="D23" s="130" t="s">
        <v>69</v>
      </c>
      <c r="E23" s="130"/>
      <c r="F23" s="130"/>
      <c r="G23" s="130"/>
    </row>
    <row r="24" spans="2:7" ht="30" customHeight="1" thickTop="1" thickBot="1">
      <c r="B24" s="139" t="s">
        <v>59</v>
      </c>
      <c r="C24" s="139"/>
      <c r="D24" s="130" t="s">
        <v>69</v>
      </c>
      <c r="E24" s="130"/>
      <c r="F24" s="130"/>
      <c r="G24" s="130"/>
    </row>
    <row r="25" spans="2:7" ht="30" customHeight="1" thickTop="1"/>
    <row r="26" spans="2:7" ht="30" customHeight="1"/>
    <row r="27" spans="2:7" ht="30" customHeight="1"/>
    <row r="28" spans="2:7" ht="30" customHeight="1"/>
    <row r="29" spans="2:7" ht="30" customHeight="1"/>
    <row r="30" spans="2:7" ht="30" customHeight="1"/>
    <row r="31" spans="2:7" ht="30" customHeight="1"/>
    <row r="32" spans="2:7"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row r="48" ht="30" customHeight="1"/>
    <row r="49" ht="30" customHeight="1"/>
    <row r="50" ht="30" customHeight="1"/>
    <row r="51" ht="30" customHeight="1"/>
    <row r="52" ht="30" customHeight="1"/>
    <row r="53" ht="30" customHeight="1"/>
    <row r="54" ht="30" customHeight="1"/>
    <row r="55" ht="30" customHeight="1"/>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sheetData>
  <mergeCells count="22">
    <mergeCell ref="B16:K16"/>
    <mergeCell ref="B13:K13"/>
    <mergeCell ref="B21:E21"/>
    <mergeCell ref="B19:D19"/>
    <mergeCell ref="B14:K14"/>
    <mergeCell ref="B15:K15"/>
    <mergeCell ref="F21:G21"/>
    <mergeCell ref="B4:K4"/>
    <mergeCell ref="B6:K6"/>
    <mergeCell ref="B7:K7"/>
    <mergeCell ref="B8:K8"/>
    <mergeCell ref="B9:K9"/>
    <mergeCell ref="B5:K5"/>
    <mergeCell ref="F24:G24"/>
    <mergeCell ref="B20:E20"/>
    <mergeCell ref="F20:G20"/>
    <mergeCell ref="B22:G22"/>
    <mergeCell ref="B23:C23"/>
    <mergeCell ref="D23:E23"/>
    <mergeCell ref="F23:G23"/>
    <mergeCell ref="B24:C24"/>
    <mergeCell ref="D24:E24"/>
  </mergeCells>
  <phoneticPr fontId="5" type="noConversion"/>
  <pageMargins left="0.42" right="0.93" top="0.28999999999999998" bottom="0.49" header="0.17" footer="0.24"/>
  <pageSetup paperSize="9" scale="62" fitToWidth="4" fitToHeight="4" orientation="portrait" r:id="rId1"/>
  <headerFooter alignWithMargins="0">
    <oddFooter>&amp;L&amp;"Arial,標準"&amp;9PA / Design QA Division, EBG. Inventec Confidential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2"/>
  <dimension ref="B1:N17"/>
  <sheetViews>
    <sheetView zoomScale="60" zoomScaleNormal="60" zoomScaleSheetLayoutView="55" workbookViewId="0">
      <selection activeCell="H31" sqref="H31"/>
    </sheetView>
  </sheetViews>
  <sheetFormatPr defaultColWidth="7.875" defaultRowHeight="15.75"/>
  <cols>
    <col min="1" max="1" width="1.875" style="13" customWidth="1"/>
    <col min="2" max="2" width="6.375" style="13" customWidth="1"/>
    <col min="3" max="3" width="39.25" style="13" customWidth="1"/>
    <col min="4" max="7" width="14.5" style="13" customWidth="1"/>
    <col min="8" max="8" width="18.125" style="13" bestFit="1" customWidth="1"/>
    <col min="9" max="9" width="14.5" style="13" customWidth="1"/>
    <col min="10" max="10" width="17.875" style="13" customWidth="1"/>
    <col min="11" max="11" width="47.125" style="13" customWidth="1"/>
    <col min="12" max="12" width="17.5" style="13" customWidth="1"/>
    <col min="13" max="13" width="16" style="13" customWidth="1"/>
    <col min="14" max="14" width="65.375" style="13" bestFit="1" customWidth="1"/>
    <col min="15" max="15" width="22.75" style="13" customWidth="1"/>
    <col min="16" max="16" width="14.875" style="13" customWidth="1"/>
    <col min="17" max="16384" width="7.875" style="13"/>
  </cols>
  <sheetData>
    <row r="1" spans="2:14" ht="16.5" thickBot="1"/>
    <row r="2" spans="2:14" ht="37.5" customHeight="1" thickBot="1">
      <c r="B2" s="149" t="s">
        <v>89</v>
      </c>
      <c r="C2" s="150"/>
      <c r="D2" s="68" t="s">
        <v>8</v>
      </c>
      <c r="E2" s="69" t="s">
        <v>9</v>
      </c>
      <c r="F2" s="69" t="s">
        <v>10</v>
      </c>
      <c r="G2" s="69" t="s">
        <v>11</v>
      </c>
      <c r="H2" s="69" t="s">
        <v>12</v>
      </c>
      <c r="I2" s="70" t="s">
        <v>13</v>
      </c>
      <c r="J2" s="161"/>
      <c r="K2" s="162"/>
      <c r="L2" s="163"/>
    </row>
    <row r="3" spans="2:14" ht="43.5" customHeight="1" thickBot="1">
      <c r="B3" s="151"/>
      <c r="C3" s="152"/>
      <c r="D3" s="65">
        <f ca="1">E3+F3</f>
        <v>1</v>
      </c>
      <c r="E3" s="66">
        <f ca="1">E9</f>
        <v>1</v>
      </c>
      <c r="F3" s="66">
        <f ca="1">F9</f>
        <v>0</v>
      </c>
      <c r="G3" s="66">
        <f ca="1">G9</f>
        <v>0</v>
      </c>
      <c r="H3" s="66">
        <f ca="1">H9</f>
        <v>0</v>
      </c>
      <c r="I3" s="67"/>
      <c r="J3" s="164"/>
      <c r="K3" s="165"/>
      <c r="L3" s="166"/>
    </row>
    <row r="4" spans="2:14" ht="20.25" thickBot="1">
      <c r="B4" s="14"/>
      <c r="C4" s="14"/>
      <c r="D4" s="14"/>
      <c r="E4" s="14"/>
      <c r="F4" s="14"/>
      <c r="G4" s="14"/>
      <c r="H4" s="14"/>
      <c r="I4" s="14"/>
      <c r="J4" s="14"/>
      <c r="K4" s="14"/>
      <c r="L4" s="15"/>
    </row>
    <row r="5" spans="2:14" s="16" customFormat="1" ht="45.75" customHeight="1" thickTop="1">
      <c r="B5" s="153" t="s">
        <v>14</v>
      </c>
      <c r="C5" s="155" t="s">
        <v>15</v>
      </c>
      <c r="D5" s="147" t="s">
        <v>16</v>
      </c>
      <c r="E5" s="147" t="s">
        <v>17</v>
      </c>
      <c r="F5" s="147" t="s">
        <v>18</v>
      </c>
      <c r="G5" s="147" t="s">
        <v>19</v>
      </c>
      <c r="H5" s="157" t="s">
        <v>20</v>
      </c>
      <c r="I5" s="157" t="s">
        <v>21</v>
      </c>
      <c r="J5" s="147" t="s">
        <v>22</v>
      </c>
      <c r="K5" s="159" t="s">
        <v>23</v>
      </c>
      <c r="N5" s="13"/>
    </row>
    <row r="6" spans="2:14" s="17" customFormat="1" ht="42" customHeight="1" thickBot="1">
      <c r="B6" s="154"/>
      <c r="C6" s="156"/>
      <c r="D6" s="148"/>
      <c r="E6" s="148"/>
      <c r="F6" s="148"/>
      <c r="G6" s="148"/>
      <c r="H6" s="148"/>
      <c r="I6" s="158"/>
      <c r="J6" s="148"/>
      <c r="K6" s="160"/>
      <c r="L6" s="16"/>
    </row>
    <row r="7" spans="2:14" ht="25.5" customHeight="1" thickTop="1" thickBot="1">
      <c r="B7" s="106">
        <v>1</v>
      </c>
      <c r="C7" s="187" t="s">
        <v>70</v>
      </c>
      <c r="D7" s="71" t="s">
        <v>24</v>
      </c>
      <c r="E7" s="108">
        <f ca="1">SUM(PCIe!B13)</f>
        <v>200</v>
      </c>
      <c r="F7" s="108">
        <f ca="1">SUM(PCIe!B14)</f>
        <v>0</v>
      </c>
      <c r="G7" s="108">
        <f ca="1">SUM(PCIe!B15)</f>
        <v>0</v>
      </c>
      <c r="H7" s="109">
        <f ca="1">SUM(PCIe!B16)</f>
        <v>0</v>
      </c>
      <c r="I7" s="108">
        <f>SUM(PCIe!B12)</f>
        <v>200</v>
      </c>
      <c r="J7" s="62">
        <f t="shared" ref="J7" ca="1" si="0">(E7+F7)/I7</f>
        <v>1</v>
      </c>
      <c r="K7" s="75"/>
      <c r="L7" s="61"/>
    </row>
    <row r="8" spans="2:14" ht="22.5" thickTop="1" thickBot="1">
      <c r="C8" s="18"/>
      <c r="D8" s="60" t="s">
        <v>25</v>
      </c>
      <c r="E8" s="19">
        <f ca="1">SUM(E7:E7)</f>
        <v>200</v>
      </c>
      <c r="F8" s="19">
        <f ca="1">SUM(F7:F7)</f>
        <v>0</v>
      </c>
      <c r="G8" s="19">
        <f ca="1">SUM(G7:G7)</f>
        <v>0</v>
      </c>
      <c r="H8" s="19">
        <f ca="1">SUM(H7:H7)</f>
        <v>0</v>
      </c>
      <c r="I8" s="19">
        <f>SUM(I7:I7)</f>
        <v>200</v>
      </c>
      <c r="J8" s="59">
        <f ca="1">(E8+F8)/I8</f>
        <v>1</v>
      </c>
      <c r="K8" s="64"/>
      <c r="L8" s="76"/>
    </row>
    <row r="9" spans="2:14" ht="18.75" thickTop="1">
      <c r="C9" s="18"/>
      <c r="D9" s="20" t="s">
        <v>26</v>
      </c>
      <c r="E9" s="21">
        <f ca="1">E8/I8</f>
        <v>1</v>
      </c>
      <c r="F9" s="21">
        <f ca="1">F8/I8</f>
        <v>0</v>
      </c>
      <c r="G9" s="21">
        <f ca="1">G8/I8</f>
        <v>0</v>
      </c>
      <c r="H9" s="22">
        <f ca="1">H8/I8</f>
        <v>0</v>
      </c>
      <c r="J9" s="63"/>
      <c r="K9" s="23"/>
      <c r="L9" s="23"/>
    </row>
    <row r="10" spans="2:14">
      <c r="B10" s="24"/>
      <c r="C10" s="18"/>
      <c r="D10" s="25"/>
      <c r="E10" s="26"/>
      <c r="F10" s="26"/>
      <c r="G10" s="26"/>
      <c r="H10" s="26"/>
      <c r="I10" s="27"/>
      <c r="J10" s="28" t="s">
        <v>27</v>
      </c>
      <c r="K10" s="28"/>
      <c r="L10" s="29"/>
    </row>
    <row r="11" spans="2:14" ht="18">
      <c r="B11" s="30" t="s">
        <v>28</v>
      </c>
    </row>
    <row r="12" spans="2:14" ht="18">
      <c r="B12" s="30" t="s">
        <v>29</v>
      </c>
      <c r="C12" s="31"/>
      <c r="D12" s="26"/>
      <c r="I12" s="31"/>
      <c r="J12" s="32"/>
      <c r="K12" s="32"/>
      <c r="L12" s="33"/>
    </row>
    <row r="13" spans="2:14" ht="18">
      <c r="B13" s="30" t="s">
        <v>30</v>
      </c>
      <c r="C13" s="31"/>
      <c r="D13" s="26"/>
      <c r="I13" s="31"/>
      <c r="J13" s="32"/>
      <c r="K13" s="32"/>
      <c r="L13" s="33"/>
    </row>
    <row r="14" spans="2:14" ht="18">
      <c r="B14" s="30" t="s">
        <v>31</v>
      </c>
      <c r="C14" s="31"/>
      <c r="D14" s="26"/>
      <c r="I14" s="31"/>
      <c r="J14" s="32"/>
      <c r="K14" s="32"/>
      <c r="L14" s="33"/>
    </row>
    <row r="15" spans="2:14" ht="18">
      <c r="B15" s="30" t="s">
        <v>32</v>
      </c>
      <c r="C15" s="31"/>
      <c r="D15" s="26"/>
      <c r="I15" s="31"/>
      <c r="J15" s="32"/>
      <c r="K15" s="32"/>
      <c r="L15" s="33"/>
    </row>
    <row r="16" spans="2:14" ht="18">
      <c r="B16" s="30" t="s">
        <v>33</v>
      </c>
      <c r="C16" s="31"/>
      <c r="D16" s="26"/>
      <c r="I16" s="31"/>
      <c r="J16" s="32"/>
      <c r="K16" s="32"/>
      <c r="L16" s="33"/>
    </row>
    <row r="17" spans="2:12">
      <c r="B17" s="34"/>
      <c r="C17" s="31"/>
      <c r="D17" s="26"/>
      <c r="I17" s="31"/>
      <c r="J17" s="32"/>
      <c r="K17" s="32"/>
      <c r="L17" s="33"/>
    </row>
  </sheetData>
  <mergeCells count="12">
    <mergeCell ref="H5:H6"/>
    <mergeCell ref="I5:I6"/>
    <mergeCell ref="J5:J6"/>
    <mergeCell ref="K5:K6"/>
    <mergeCell ref="J2:L3"/>
    <mergeCell ref="F5:F6"/>
    <mergeCell ref="G5:G6"/>
    <mergeCell ref="B2:C3"/>
    <mergeCell ref="B5:B6"/>
    <mergeCell ref="C5:C6"/>
    <mergeCell ref="D5:D6"/>
    <mergeCell ref="E5:E6"/>
  </mergeCells>
  <phoneticPr fontId="5" type="noConversion"/>
  <pageMargins left="0.27559055118110237" right="0.27559055118110237" top="0.27559055118110237" bottom="0.27559055118110237" header="0.27559055118110237" footer="0.27559055118110237"/>
  <pageSetup paperSize="9" scale="38" orientation="landscape" horizontalDpi="1200" verticalDpi="1200" r:id="rId1"/>
  <rowBreaks count="1" manualBreakCount="1">
    <brk id="19"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6"/>
  <dimension ref="A1:O118"/>
  <sheetViews>
    <sheetView showGridLines="0" zoomScale="70" zoomScaleNormal="70" workbookViewId="0"/>
  </sheetViews>
  <sheetFormatPr defaultRowHeight="16.5"/>
  <cols>
    <col min="1" max="1" width="7.625" customWidth="1"/>
    <col min="2" max="2" width="26.625" style="6" customWidth="1"/>
    <col min="3" max="11" width="10.625" style="6" customWidth="1"/>
    <col min="12" max="12" width="14.75" bestFit="1" customWidth="1"/>
    <col min="13" max="14" width="10.625" customWidth="1"/>
  </cols>
  <sheetData>
    <row r="1" spans="1:14" ht="17.25" thickBot="1"/>
    <row r="2" spans="1:14" s="4" customFormat="1" ht="39.950000000000003" customHeight="1" thickBot="1">
      <c r="B2" s="181" t="s">
        <v>35</v>
      </c>
      <c r="C2" s="182"/>
      <c r="D2" s="182"/>
      <c r="E2" s="182"/>
      <c r="F2" s="182"/>
      <c r="G2" s="182"/>
      <c r="H2" s="182"/>
      <c r="I2" s="182"/>
      <c r="J2" s="182"/>
      <c r="K2" s="183"/>
      <c r="L2"/>
      <c r="M2"/>
    </row>
    <row r="3" spans="1:14" s="4" customFormat="1" ht="30" customHeight="1">
      <c r="B3" s="184" t="s">
        <v>49</v>
      </c>
      <c r="C3" s="185"/>
      <c r="D3" s="185"/>
      <c r="E3" s="185"/>
      <c r="F3" s="185"/>
      <c r="G3" s="185"/>
      <c r="H3" s="185"/>
      <c r="I3" s="185"/>
      <c r="J3" s="185"/>
      <c r="K3" s="186"/>
      <c r="L3"/>
      <c r="M3"/>
    </row>
    <row r="4" spans="1:14" ht="18">
      <c r="B4" s="44" t="s">
        <v>36</v>
      </c>
      <c r="C4" s="41"/>
      <c r="D4" s="41"/>
      <c r="E4" s="41"/>
      <c r="F4" s="41"/>
      <c r="G4" s="41"/>
      <c r="H4" s="41"/>
      <c r="I4" s="41"/>
      <c r="J4" s="41"/>
      <c r="K4" s="52"/>
    </row>
    <row r="5" spans="1:14">
      <c r="A5" s="3"/>
      <c r="B5" s="45" t="s">
        <v>37</v>
      </c>
      <c r="C5" s="42"/>
      <c r="D5" s="42"/>
      <c r="E5" s="42"/>
      <c r="F5" s="42"/>
      <c r="G5" s="42"/>
      <c r="H5" s="42"/>
      <c r="I5" s="42"/>
      <c r="J5" s="42"/>
      <c r="K5" s="51"/>
    </row>
    <row r="6" spans="1:14">
      <c r="B6" s="73" t="s">
        <v>60</v>
      </c>
      <c r="C6" s="42"/>
      <c r="D6" s="42"/>
      <c r="E6" s="42"/>
      <c r="F6" s="42"/>
      <c r="G6" s="42"/>
      <c r="H6" s="42"/>
      <c r="I6" s="42"/>
      <c r="J6" s="42"/>
      <c r="K6" s="51"/>
    </row>
    <row r="7" spans="1:14">
      <c r="B7" s="72" t="s">
        <v>63</v>
      </c>
      <c r="C7" s="42"/>
      <c r="D7" s="42"/>
      <c r="E7" s="42"/>
      <c r="F7" s="42"/>
      <c r="G7" s="42"/>
      <c r="H7" s="42"/>
      <c r="I7" s="42"/>
      <c r="J7" s="42"/>
      <c r="K7" s="51"/>
    </row>
    <row r="8" spans="1:14">
      <c r="B8" s="72" t="s">
        <v>64</v>
      </c>
      <c r="C8" s="42"/>
      <c r="D8" s="42"/>
      <c r="E8" s="42"/>
      <c r="F8" s="42"/>
      <c r="G8" s="42"/>
      <c r="H8" s="42"/>
      <c r="I8" s="42"/>
      <c r="J8" s="42"/>
      <c r="K8" s="51"/>
    </row>
    <row r="9" spans="1:14">
      <c r="B9" s="72" t="s">
        <v>61</v>
      </c>
      <c r="C9" s="42"/>
      <c r="D9" s="42"/>
      <c r="E9" s="42"/>
      <c r="F9" s="42"/>
      <c r="G9" s="42"/>
      <c r="H9" s="42"/>
      <c r="I9" s="42"/>
      <c r="J9" s="42"/>
      <c r="K9" s="51"/>
    </row>
    <row r="10" spans="1:14">
      <c r="B10" s="72" t="s">
        <v>62</v>
      </c>
      <c r="C10" s="42"/>
      <c r="D10" s="42"/>
      <c r="E10" s="42"/>
      <c r="F10" s="42"/>
      <c r="G10" s="42"/>
      <c r="H10" s="42"/>
      <c r="I10" s="42"/>
      <c r="J10" s="42"/>
      <c r="K10" s="51"/>
    </row>
    <row r="11" spans="1:14">
      <c r="B11" s="46"/>
      <c r="C11" s="37"/>
      <c r="D11" s="37"/>
      <c r="E11" s="37"/>
      <c r="F11" s="37"/>
      <c r="G11" s="37"/>
      <c r="H11" s="37"/>
      <c r="I11" s="37"/>
      <c r="J11" s="37"/>
      <c r="K11" s="53"/>
    </row>
    <row r="12" spans="1:14" s="4" customFormat="1" ht="20.100000000000001" customHeight="1">
      <c r="B12" s="54">
        <f>SUMIF(F:F,"Totals",G:G)</f>
        <v>200</v>
      </c>
      <c r="C12" s="179" t="s">
        <v>43</v>
      </c>
      <c r="D12" s="179"/>
      <c r="E12" s="55" t="s">
        <v>45</v>
      </c>
      <c r="F12" s="39"/>
      <c r="G12" s="39"/>
      <c r="H12" s="39"/>
      <c r="I12" s="39"/>
      <c r="J12" s="39"/>
      <c r="K12" s="49"/>
      <c r="L12"/>
      <c r="M12"/>
      <c r="N12"/>
    </row>
    <row r="13" spans="1:14" s="4" customFormat="1" ht="20.100000000000001" customHeight="1">
      <c r="B13" s="47">
        <f ca="1">SUMIF(C:F,"Pass",H:H)</f>
        <v>200</v>
      </c>
      <c r="C13" s="179" t="s">
        <v>42</v>
      </c>
      <c r="D13" s="179"/>
      <c r="E13" s="56"/>
      <c r="F13" s="39"/>
      <c r="G13" s="39"/>
      <c r="H13" s="39"/>
      <c r="I13" s="39"/>
      <c r="J13" s="39"/>
      <c r="K13" s="49"/>
      <c r="L13"/>
      <c r="M13"/>
      <c r="N13"/>
    </row>
    <row r="14" spans="1:14" s="4" customFormat="1" ht="20.100000000000001" customHeight="1">
      <c r="B14" s="47">
        <f ca="1">SUMIF(C:F,"Fail",I:I)</f>
        <v>0</v>
      </c>
      <c r="C14" s="179" t="s">
        <v>44</v>
      </c>
      <c r="D14" s="179"/>
      <c r="E14" s="56"/>
      <c r="F14" s="39"/>
      <c r="G14" s="39"/>
      <c r="H14" s="39"/>
      <c r="I14" s="39"/>
      <c r="J14" s="39"/>
      <c r="K14" s="49"/>
      <c r="L14"/>
      <c r="M14"/>
      <c r="N14"/>
    </row>
    <row r="15" spans="1:14" s="4" customFormat="1" ht="20.100000000000001" customHeight="1">
      <c r="B15" s="47">
        <f ca="1">SUMIF(C:F,"Block",J:J)</f>
        <v>0</v>
      </c>
      <c r="C15" s="179" t="s">
        <v>41</v>
      </c>
      <c r="D15" s="179"/>
      <c r="E15" s="56"/>
      <c r="F15" s="39"/>
      <c r="G15" s="39"/>
      <c r="H15" s="39"/>
      <c r="I15" s="39"/>
      <c r="J15" s="39"/>
      <c r="K15" s="49"/>
      <c r="L15"/>
      <c r="M15"/>
      <c r="N15"/>
    </row>
    <row r="16" spans="1:14" s="4" customFormat="1" ht="20.100000000000001" customHeight="1" thickBot="1">
      <c r="B16" s="48">
        <f ca="1">B12-B13-B14-B15</f>
        <v>0</v>
      </c>
      <c r="C16" s="180" t="s">
        <v>34</v>
      </c>
      <c r="D16" s="180"/>
      <c r="E16" s="57"/>
      <c r="F16" s="43"/>
      <c r="G16" s="43"/>
      <c r="H16" s="43"/>
      <c r="I16" s="43"/>
      <c r="J16" s="43"/>
      <c r="K16" s="50"/>
      <c r="L16"/>
      <c r="M16"/>
      <c r="N16"/>
    </row>
    <row r="17" spans="1:15" s="4" customFormat="1" ht="20.100000000000001" customHeight="1"/>
    <row r="18" spans="1:15" s="74" customFormat="1" ht="30" customHeight="1">
      <c r="A18" s="78"/>
      <c r="B18" s="83" t="s">
        <v>71</v>
      </c>
      <c r="C18" s="84"/>
      <c r="D18" s="84"/>
      <c r="E18" s="84"/>
      <c r="F18" s="84"/>
      <c r="G18" s="84"/>
      <c r="H18" s="84"/>
      <c r="I18" s="84"/>
      <c r="J18" s="84"/>
      <c r="K18" s="84"/>
      <c r="L18" s="84"/>
      <c r="M18" s="84"/>
      <c r="N18" s="78"/>
      <c r="O18" s="78"/>
    </row>
    <row r="19" spans="1:15" s="4" customFormat="1" ht="20.100000000000001" customHeight="1" thickBot="1">
      <c r="A19" s="79"/>
      <c r="B19" s="78"/>
      <c r="C19" s="78"/>
      <c r="D19" s="78"/>
      <c r="E19" s="78"/>
      <c r="F19" s="78"/>
      <c r="G19" s="78"/>
      <c r="H19" s="78"/>
      <c r="I19" s="78"/>
      <c r="J19" s="78"/>
      <c r="K19" s="78"/>
      <c r="L19" s="78"/>
      <c r="M19" s="79"/>
      <c r="N19" s="79"/>
      <c r="O19" s="79"/>
    </row>
    <row r="20" spans="1:15" s="77" customFormat="1" ht="20.100000000000001" customHeight="1" thickBot="1">
      <c r="A20" s="78"/>
      <c r="B20" s="167" t="s">
        <v>90</v>
      </c>
      <c r="C20" s="168"/>
      <c r="D20" s="168"/>
      <c r="E20" s="168"/>
      <c r="F20" s="168"/>
      <c r="G20" s="168"/>
      <c r="H20" s="168"/>
      <c r="I20" s="168"/>
      <c r="J20" s="168"/>
      <c r="K20" s="168"/>
      <c r="L20" s="169"/>
      <c r="M20" s="79"/>
      <c r="N20" s="79"/>
      <c r="O20" s="79"/>
    </row>
    <row r="21" spans="1:15" s="5" customFormat="1" ht="35.1" customHeight="1">
      <c r="A21" s="78"/>
      <c r="B21" s="170" t="s">
        <v>47</v>
      </c>
      <c r="C21" s="172" t="s">
        <v>72</v>
      </c>
      <c r="D21" s="173"/>
      <c r="E21" s="173"/>
      <c r="F21" s="174"/>
      <c r="G21" s="175" t="s">
        <v>73</v>
      </c>
      <c r="H21" s="176"/>
      <c r="I21" s="176"/>
      <c r="J21" s="176"/>
      <c r="K21" s="177"/>
      <c r="L21" s="174" t="s">
        <v>48</v>
      </c>
      <c r="M21" s="80"/>
      <c r="N21" s="80"/>
      <c r="O21" s="80"/>
    </row>
    <row r="22" spans="1:15" s="5" customFormat="1" ht="20.100000000000001" customHeight="1">
      <c r="A22" s="78"/>
      <c r="B22" s="171"/>
      <c r="C22" s="98" t="s">
        <v>74</v>
      </c>
      <c r="D22" s="98" t="s">
        <v>65</v>
      </c>
      <c r="E22" s="98" t="s">
        <v>66</v>
      </c>
      <c r="F22" s="98" t="s">
        <v>75</v>
      </c>
      <c r="G22" s="99" t="s">
        <v>76</v>
      </c>
      <c r="H22" s="100" t="s">
        <v>17</v>
      </c>
      <c r="I22" s="100" t="s">
        <v>18</v>
      </c>
      <c r="J22" s="100" t="s">
        <v>77</v>
      </c>
      <c r="K22" s="101" t="s">
        <v>78</v>
      </c>
      <c r="L22" s="178"/>
      <c r="M22" s="80"/>
      <c r="N22" s="80"/>
      <c r="O22" s="80"/>
    </row>
    <row r="23" spans="1:15" s="5" customFormat="1" ht="30" customHeight="1">
      <c r="A23" s="78"/>
      <c r="B23" s="86" t="s">
        <v>79</v>
      </c>
      <c r="C23" s="82" t="s">
        <v>85</v>
      </c>
      <c r="D23" s="82" t="s">
        <v>85</v>
      </c>
      <c r="E23" s="82" t="s">
        <v>85</v>
      </c>
      <c r="F23" s="111" t="s">
        <v>85</v>
      </c>
      <c r="G23" s="110">
        <v>4</v>
      </c>
      <c r="H23" s="88">
        <f>COUNTIF(C23:F23,$H$22)</f>
        <v>4</v>
      </c>
      <c r="I23" s="88">
        <f>COUNTIF(C23:F23,$I$22)</f>
        <v>0</v>
      </c>
      <c r="J23" s="88">
        <f>COUNTIF(C23:F23,$J$22)</f>
        <v>0</v>
      </c>
      <c r="K23" s="89">
        <f>COUNTIF(C23:F23,$K$22)</f>
        <v>0</v>
      </c>
      <c r="L23" s="96"/>
      <c r="M23" s="80"/>
      <c r="N23" s="80"/>
      <c r="O23" s="80"/>
    </row>
    <row r="24" spans="1:15" s="5" customFormat="1" ht="30" customHeight="1">
      <c r="A24" s="80"/>
      <c r="B24" s="86" t="s">
        <v>80</v>
      </c>
      <c r="C24" s="82" t="s">
        <v>85</v>
      </c>
      <c r="D24" s="82" t="s">
        <v>85</v>
      </c>
      <c r="E24" s="82" t="s">
        <v>85</v>
      </c>
      <c r="F24" s="111" t="s">
        <v>85</v>
      </c>
      <c r="G24" s="110">
        <v>4</v>
      </c>
      <c r="H24" s="88">
        <f>COUNTIF(C24:F24,$H$22)</f>
        <v>4</v>
      </c>
      <c r="I24" s="88">
        <f>COUNTIF(C24:F24,$I$22)</f>
        <v>0</v>
      </c>
      <c r="J24" s="88">
        <f>COUNTIF(C24:F24,$J$22)</f>
        <v>0</v>
      </c>
      <c r="K24" s="89">
        <f>COUNTIF(C24:F24,$K$22)</f>
        <v>0</v>
      </c>
      <c r="L24" s="96"/>
      <c r="M24" s="80"/>
      <c r="N24" s="80"/>
      <c r="O24" s="80"/>
    </row>
    <row r="25" spans="1:15" s="5" customFormat="1" ht="30" customHeight="1">
      <c r="A25" s="80"/>
      <c r="B25" s="86" t="s">
        <v>81</v>
      </c>
      <c r="C25" s="82" t="s">
        <v>86</v>
      </c>
      <c r="D25" s="82" t="s">
        <v>85</v>
      </c>
      <c r="E25" s="82" t="s">
        <v>88</v>
      </c>
      <c r="F25" s="111" t="s">
        <v>85</v>
      </c>
      <c r="G25" s="110">
        <v>4</v>
      </c>
      <c r="H25" s="88">
        <f>COUNTIF(C25:F25,$H$22)</f>
        <v>4</v>
      </c>
      <c r="I25" s="88">
        <f>COUNTIF(C25:F25,$I$22)</f>
        <v>0</v>
      </c>
      <c r="J25" s="88">
        <f>COUNTIF(C25:F25,$J$22)</f>
        <v>0</v>
      </c>
      <c r="K25" s="89">
        <f>COUNTIF(C25:F25,$K$22)</f>
        <v>0</v>
      </c>
      <c r="L25" s="96"/>
      <c r="M25" s="80"/>
      <c r="N25" s="80"/>
      <c r="O25" s="80"/>
    </row>
    <row r="26" spans="1:15" s="5" customFormat="1" ht="30" customHeight="1">
      <c r="A26" s="80"/>
      <c r="B26" s="86" t="s">
        <v>83</v>
      </c>
      <c r="C26" s="82" t="s">
        <v>85</v>
      </c>
      <c r="D26" s="82" t="s">
        <v>85</v>
      </c>
      <c r="E26" s="82" t="s">
        <v>85</v>
      </c>
      <c r="F26" s="111" t="s">
        <v>85</v>
      </c>
      <c r="G26" s="110">
        <v>4</v>
      </c>
      <c r="H26" s="88">
        <f>COUNTIF(C26:F26,$H$22)</f>
        <v>4</v>
      </c>
      <c r="I26" s="88">
        <f>COUNTIF(C26:F26,$I$22)</f>
        <v>0</v>
      </c>
      <c r="J26" s="88">
        <f>COUNTIF(C26:F26,$J$22)</f>
        <v>0</v>
      </c>
      <c r="K26" s="89">
        <f>COUNTIF(C26:F26,$K$22)</f>
        <v>0</v>
      </c>
      <c r="L26" s="96"/>
      <c r="M26" s="80"/>
      <c r="N26" s="80"/>
      <c r="O26" s="80"/>
    </row>
    <row r="27" spans="1:15" s="5" customFormat="1" ht="30" customHeight="1" thickBot="1">
      <c r="A27" s="80"/>
      <c r="B27" s="87" t="s">
        <v>82</v>
      </c>
      <c r="C27" s="85" t="s">
        <v>85</v>
      </c>
      <c r="D27" s="85" t="s">
        <v>85</v>
      </c>
      <c r="E27" s="85" t="s">
        <v>85</v>
      </c>
      <c r="F27" s="107" t="s">
        <v>85</v>
      </c>
      <c r="G27" s="93">
        <v>4</v>
      </c>
      <c r="H27" s="94">
        <f>COUNTIF(C27:F27,$H$22)</f>
        <v>4</v>
      </c>
      <c r="I27" s="94">
        <f>COUNTIF(C27:F27,$I$22)</f>
        <v>0</v>
      </c>
      <c r="J27" s="94">
        <f>COUNTIF(C27:F27,$J$22)</f>
        <v>0</v>
      </c>
      <c r="K27" s="95">
        <f>COUNTIF(C27:F27,$K$22)</f>
        <v>0</v>
      </c>
      <c r="L27" s="97"/>
      <c r="M27" s="80"/>
      <c r="N27" s="80"/>
      <c r="O27" s="80"/>
    </row>
    <row r="28" spans="1:15" s="74" customFormat="1" ht="20.100000000000001" customHeight="1" thickBot="1">
      <c r="A28" s="78"/>
      <c r="B28" s="81"/>
      <c r="C28" s="81"/>
      <c r="D28" s="81"/>
      <c r="E28" s="81"/>
      <c r="F28" s="58" t="s">
        <v>40</v>
      </c>
      <c r="G28" s="90">
        <f>SUM(G23:G27)</f>
        <v>20</v>
      </c>
      <c r="H28" s="91">
        <f>SUM(H23:H27)</f>
        <v>20</v>
      </c>
      <c r="I28" s="91">
        <f>SUM(I23:I27)</f>
        <v>0</v>
      </c>
      <c r="J28" s="91">
        <f>SUM(J23:J27)</f>
        <v>0</v>
      </c>
      <c r="K28" s="92">
        <f>SUM(K23:K27)</f>
        <v>0</v>
      </c>
      <c r="L28" s="78"/>
      <c r="M28" s="78"/>
      <c r="N28" s="78"/>
      <c r="O28" s="78"/>
    </row>
    <row r="29" spans="1:15" s="74" customFormat="1" ht="30" customHeight="1" thickBot="1">
      <c r="A29" s="78"/>
      <c r="B29" s="81"/>
      <c r="C29" s="81"/>
      <c r="D29" s="81"/>
      <c r="E29" s="81"/>
      <c r="F29" s="81"/>
      <c r="G29" s="81"/>
      <c r="H29" s="81"/>
      <c r="I29" s="81"/>
      <c r="J29" s="78"/>
      <c r="K29" s="78"/>
      <c r="L29" s="78"/>
      <c r="M29" s="78"/>
      <c r="N29" s="78"/>
      <c r="O29" s="78"/>
    </row>
    <row r="30" spans="1:15" s="80" customFormat="1" ht="20.100000000000001" customHeight="1" thickBot="1">
      <c r="A30" s="78"/>
      <c r="B30" s="167" t="s">
        <v>91</v>
      </c>
      <c r="C30" s="168"/>
      <c r="D30" s="168"/>
      <c r="E30" s="168"/>
      <c r="F30" s="168"/>
      <c r="G30" s="168"/>
      <c r="H30" s="168"/>
      <c r="I30" s="168"/>
      <c r="J30" s="168"/>
      <c r="K30" s="168"/>
      <c r="L30" s="169"/>
      <c r="M30" s="79"/>
      <c r="N30" s="79"/>
      <c r="O30" s="79"/>
    </row>
    <row r="31" spans="1:15" s="80" customFormat="1" ht="35.1" customHeight="1">
      <c r="A31" s="78"/>
      <c r="B31" s="170" t="s">
        <v>47</v>
      </c>
      <c r="C31" s="172" t="s">
        <v>72</v>
      </c>
      <c r="D31" s="173"/>
      <c r="E31" s="173"/>
      <c r="F31" s="174"/>
      <c r="G31" s="175" t="s">
        <v>73</v>
      </c>
      <c r="H31" s="176"/>
      <c r="I31" s="176"/>
      <c r="J31" s="176"/>
      <c r="K31" s="177"/>
      <c r="L31" s="174" t="s">
        <v>48</v>
      </c>
    </row>
    <row r="32" spans="1:15" s="80" customFormat="1" ht="20.100000000000001" customHeight="1">
      <c r="A32" s="78"/>
      <c r="B32" s="171"/>
      <c r="C32" s="102" t="s">
        <v>74</v>
      </c>
      <c r="D32" s="102" t="s">
        <v>65</v>
      </c>
      <c r="E32" s="102" t="s">
        <v>66</v>
      </c>
      <c r="F32" s="102" t="s">
        <v>75</v>
      </c>
      <c r="G32" s="103" t="s">
        <v>76</v>
      </c>
      <c r="H32" s="104" t="s">
        <v>17</v>
      </c>
      <c r="I32" s="104" t="s">
        <v>18</v>
      </c>
      <c r="J32" s="104" t="s">
        <v>77</v>
      </c>
      <c r="K32" s="105" t="s">
        <v>78</v>
      </c>
      <c r="L32" s="178"/>
    </row>
    <row r="33" spans="1:15" s="80" customFormat="1" ht="30" customHeight="1">
      <c r="A33" s="78"/>
      <c r="B33" s="86" t="s">
        <v>79</v>
      </c>
      <c r="C33" s="82" t="s">
        <v>85</v>
      </c>
      <c r="D33" s="82" t="s">
        <v>85</v>
      </c>
      <c r="E33" s="82" t="s">
        <v>85</v>
      </c>
      <c r="F33" s="111" t="s">
        <v>85</v>
      </c>
      <c r="G33" s="110">
        <v>4</v>
      </c>
      <c r="H33" s="88">
        <f>COUNTIF(C33:F33,$H$22)</f>
        <v>4</v>
      </c>
      <c r="I33" s="88">
        <f>COUNTIF(C33:F33,$I$22)</f>
        <v>0</v>
      </c>
      <c r="J33" s="88">
        <f>COUNTIF(C33:F33,$J$22)</f>
        <v>0</v>
      </c>
      <c r="K33" s="89">
        <f>COUNTIF(C33:F33,$K$22)</f>
        <v>0</v>
      </c>
      <c r="L33" s="96"/>
    </row>
    <row r="34" spans="1:15" s="80" customFormat="1" ht="30" customHeight="1">
      <c r="B34" s="86" t="s">
        <v>80</v>
      </c>
      <c r="C34" s="82" t="s">
        <v>85</v>
      </c>
      <c r="D34" s="82" t="s">
        <v>85</v>
      </c>
      <c r="E34" s="82" t="s">
        <v>85</v>
      </c>
      <c r="F34" s="111" t="s">
        <v>85</v>
      </c>
      <c r="G34" s="110">
        <v>4</v>
      </c>
      <c r="H34" s="88">
        <f>COUNTIF(C34:F34,$H$22)</f>
        <v>4</v>
      </c>
      <c r="I34" s="88">
        <f>COUNTIF(C34:F34,$I$22)</f>
        <v>0</v>
      </c>
      <c r="J34" s="88">
        <f>COUNTIF(C34:F34,$J$22)</f>
        <v>0</v>
      </c>
      <c r="K34" s="89">
        <f>COUNTIF(C34:F34,$K$22)</f>
        <v>0</v>
      </c>
      <c r="L34" s="96"/>
    </row>
    <row r="35" spans="1:15" s="80" customFormat="1" ht="30" customHeight="1">
      <c r="B35" s="86" t="s">
        <v>81</v>
      </c>
      <c r="C35" s="82" t="s">
        <v>86</v>
      </c>
      <c r="D35" s="82" t="s">
        <v>85</v>
      </c>
      <c r="E35" s="82" t="s">
        <v>88</v>
      </c>
      <c r="F35" s="111" t="s">
        <v>85</v>
      </c>
      <c r="G35" s="110">
        <v>4</v>
      </c>
      <c r="H35" s="88">
        <f>COUNTIF(C35:F35,$H$22)</f>
        <v>4</v>
      </c>
      <c r="I35" s="88">
        <f>COUNTIF(C35:F35,$I$22)</f>
        <v>0</v>
      </c>
      <c r="J35" s="88">
        <f>COUNTIF(C35:F35,$J$22)</f>
        <v>0</v>
      </c>
      <c r="K35" s="89">
        <f>COUNTIF(C35:F35,$K$22)</f>
        <v>0</v>
      </c>
      <c r="L35" s="96"/>
    </row>
    <row r="36" spans="1:15" s="80" customFormat="1" ht="30" customHeight="1">
      <c r="B36" s="86" t="s">
        <v>83</v>
      </c>
      <c r="C36" s="82" t="s">
        <v>85</v>
      </c>
      <c r="D36" s="82" t="s">
        <v>85</v>
      </c>
      <c r="E36" s="82" t="s">
        <v>85</v>
      </c>
      <c r="F36" s="111" t="s">
        <v>85</v>
      </c>
      <c r="G36" s="110">
        <v>4</v>
      </c>
      <c r="H36" s="88">
        <f>COUNTIF(C36:F36,$H$22)</f>
        <v>4</v>
      </c>
      <c r="I36" s="88">
        <f>COUNTIF(C36:F36,$I$22)</f>
        <v>0</v>
      </c>
      <c r="J36" s="88">
        <f>COUNTIF(C36:F36,$J$22)</f>
        <v>0</v>
      </c>
      <c r="K36" s="89">
        <f>COUNTIF(C36:F36,$K$22)</f>
        <v>0</v>
      </c>
      <c r="L36" s="96"/>
    </row>
    <row r="37" spans="1:15" s="80" customFormat="1" ht="30" customHeight="1" thickBot="1">
      <c r="B37" s="87" t="s">
        <v>82</v>
      </c>
      <c r="C37" s="85" t="s">
        <v>85</v>
      </c>
      <c r="D37" s="85" t="s">
        <v>85</v>
      </c>
      <c r="E37" s="85" t="s">
        <v>85</v>
      </c>
      <c r="F37" s="107" t="s">
        <v>85</v>
      </c>
      <c r="G37" s="93">
        <v>4</v>
      </c>
      <c r="H37" s="94">
        <f>COUNTIF(C37:F37,$H$22)</f>
        <v>4</v>
      </c>
      <c r="I37" s="94">
        <f>COUNTIF(C37:F37,$I$22)</f>
        <v>0</v>
      </c>
      <c r="J37" s="94">
        <f>COUNTIF(C37:F37,$J$22)</f>
        <v>0</v>
      </c>
      <c r="K37" s="95">
        <f>COUNTIF(C37:F37,$K$22)</f>
        <v>0</v>
      </c>
      <c r="L37" s="97"/>
    </row>
    <row r="38" spans="1:15" s="78" customFormat="1" ht="20.100000000000001" customHeight="1" thickBot="1">
      <c r="B38" s="81"/>
      <c r="C38" s="81"/>
      <c r="D38" s="81"/>
      <c r="E38" s="81"/>
      <c r="F38" s="58" t="s">
        <v>40</v>
      </c>
      <c r="G38" s="90">
        <f>SUM(G33:G37)</f>
        <v>20</v>
      </c>
      <c r="H38" s="91">
        <f>SUM(H33:H37)</f>
        <v>20</v>
      </c>
      <c r="I38" s="91">
        <f>SUM(I33:I37)</f>
        <v>0</v>
      </c>
      <c r="J38" s="91">
        <f>SUM(J33:J37)</f>
        <v>0</v>
      </c>
      <c r="K38" s="92">
        <f>SUM(K33:K37)</f>
        <v>0</v>
      </c>
    </row>
    <row r="39" spans="1:15" ht="17.25" thickBot="1"/>
    <row r="40" spans="1:15" s="80" customFormat="1" ht="20.100000000000001" customHeight="1" thickBot="1">
      <c r="A40" s="78"/>
      <c r="B40" s="167" t="s">
        <v>92</v>
      </c>
      <c r="C40" s="168"/>
      <c r="D40" s="168"/>
      <c r="E40" s="168"/>
      <c r="F40" s="168"/>
      <c r="G40" s="168"/>
      <c r="H40" s="168"/>
      <c r="I40" s="168"/>
      <c r="J40" s="168"/>
      <c r="K40" s="168"/>
      <c r="L40" s="169"/>
      <c r="M40" s="79"/>
      <c r="N40" s="79"/>
      <c r="O40" s="79"/>
    </row>
    <row r="41" spans="1:15" s="80" customFormat="1" ht="35.1" customHeight="1">
      <c r="A41" s="78"/>
      <c r="B41" s="170" t="s">
        <v>47</v>
      </c>
      <c r="C41" s="172" t="s">
        <v>72</v>
      </c>
      <c r="D41" s="173"/>
      <c r="E41" s="173"/>
      <c r="F41" s="174"/>
      <c r="G41" s="175" t="s">
        <v>73</v>
      </c>
      <c r="H41" s="176"/>
      <c r="I41" s="176"/>
      <c r="J41" s="176"/>
      <c r="K41" s="177"/>
      <c r="L41" s="174" t="s">
        <v>48</v>
      </c>
    </row>
    <row r="42" spans="1:15" s="80" customFormat="1" ht="20.100000000000001" customHeight="1">
      <c r="A42" s="78"/>
      <c r="B42" s="171"/>
      <c r="C42" s="102" t="s">
        <v>74</v>
      </c>
      <c r="D42" s="102" t="s">
        <v>65</v>
      </c>
      <c r="E42" s="102" t="s">
        <v>66</v>
      </c>
      <c r="F42" s="102" t="s">
        <v>75</v>
      </c>
      <c r="G42" s="103" t="s">
        <v>76</v>
      </c>
      <c r="H42" s="104" t="s">
        <v>17</v>
      </c>
      <c r="I42" s="104" t="s">
        <v>18</v>
      </c>
      <c r="J42" s="104" t="s">
        <v>77</v>
      </c>
      <c r="K42" s="105" t="s">
        <v>78</v>
      </c>
      <c r="L42" s="178"/>
    </row>
    <row r="43" spans="1:15" s="80" customFormat="1" ht="30" customHeight="1">
      <c r="A43" s="78"/>
      <c r="B43" s="86" t="s">
        <v>79</v>
      </c>
      <c r="C43" s="82" t="s">
        <v>85</v>
      </c>
      <c r="D43" s="82" t="s">
        <v>85</v>
      </c>
      <c r="E43" s="82" t="s">
        <v>85</v>
      </c>
      <c r="F43" s="111" t="s">
        <v>85</v>
      </c>
      <c r="G43" s="110">
        <v>4</v>
      </c>
      <c r="H43" s="88">
        <f>COUNTIF(C43:F43,$H$22)</f>
        <v>4</v>
      </c>
      <c r="I43" s="88">
        <f>COUNTIF(C43:F43,$I$22)</f>
        <v>0</v>
      </c>
      <c r="J43" s="88">
        <f>COUNTIF(C43:F43,$J$22)</f>
        <v>0</v>
      </c>
      <c r="K43" s="89">
        <f>COUNTIF(C43:F43,$K$22)</f>
        <v>0</v>
      </c>
      <c r="L43" s="96"/>
    </row>
    <row r="44" spans="1:15" s="80" customFormat="1" ht="30" customHeight="1">
      <c r="B44" s="86" t="s">
        <v>80</v>
      </c>
      <c r="C44" s="82" t="s">
        <v>85</v>
      </c>
      <c r="D44" s="82" t="s">
        <v>85</v>
      </c>
      <c r="E44" s="82" t="s">
        <v>85</v>
      </c>
      <c r="F44" s="111" t="s">
        <v>85</v>
      </c>
      <c r="G44" s="110">
        <v>4</v>
      </c>
      <c r="H44" s="88">
        <f>COUNTIF(C44:F44,$H$22)</f>
        <v>4</v>
      </c>
      <c r="I44" s="88">
        <f>COUNTIF(C44:F44,$I$22)</f>
        <v>0</v>
      </c>
      <c r="J44" s="88">
        <f>COUNTIF(C44:F44,$J$22)</f>
        <v>0</v>
      </c>
      <c r="K44" s="89">
        <f>COUNTIF(C44:F44,$K$22)</f>
        <v>0</v>
      </c>
      <c r="L44" s="96"/>
    </row>
    <row r="45" spans="1:15" s="80" customFormat="1" ht="30" customHeight="1">
      <c r="B45" s="86" t="s">
        <v>81</v>
      </c>
      <c r="C45" s="82" t="s">
        <v>86</v>
      </c>
      <c r="D45" s="82" t="s">
        <v>85</v>
      </c>
      <c r="E45" s="82" t="s">
        <v>88</v>
      </c>
      <c r="F45" s="111" t="s">
        <v>85</v>
      </c>
      <c r="G45" s="110">
        <v>4</v>
      </c>
      <c r="H45" s="88">
        <f>COUNTIF(C45:F45,$H$22)</f>
        <v>4</v>
      </c>
      <c r="I45" s="88">
        <f>COUNTIF(C45:F45,$I$22)</f>
        <v>0</v>
      </c>
      <c r="J45" s="88">
        <f>COUNTIF(C45:F45,$J$22)</f>
        <v>0</v>
      </c>
      <c r="K45" s="89">
        <f>COUNTIF(C45:F45,$K$22)</f>
        <v>0</v>
      </c>
      <c r="L45" s="96"/>
    </row>
    <row r="46" spans="1:15" s="80" customFormat="1" ht="30" customHeight="1">
      <c r="B46" s="86" t="s">
        <v>83</v>
      </c>
      <c r="C46" s="82" t="s">
        <v>85</v>
      </c>
      <c r="D46" s="82" t="s">
        <v>85</v>
      </c>
      <c r="E46" s="82" t="s">
        <v>85</v>
      </c>
      <c r="F46" s="111" t="s">
        <v>85</v>
      </c>
      <c r="G46" s="110">
        <v>4</v>
      </c>
      <c r="H46" s="88">
        <f>COUNTIF(C46:F46,$H$22)</f>
        <v>4</v>
      </c>
      <c r="I46" s="88">
        <f>COUNTIF(C46:F46,$I$22)</f>
        <v>0</v>
      </c>
      <c r="J46" s="88">
        <f>COUNTIF(C46:F46,$J$22)</f>
        <v>0</v>
      </c>
      <c r="K46" s="89">
        <f>COUNTIF(C46:F46,$K$22)</f>
        <v>0</v>
      </c>
      <c r="L46" s="96"/>
    </row>
    <row r="47" spans="1:15" s="80" customFormat="1" ht="30" customHeight="1" thickBot="1">
      <c r="B47" s="87" t="s">
        <v>82</v>
      </c>
      <c r="C47" s="85" t="s">
        <v>85</v>
      </c>
      <c r="D47" s="85" t="s">
        <v>85</v>
      </c>
      <c r="E47" s="85" t="s">
        <v>85</v>
      </c>
      <c r="F47" s="107" t="s">
        <v>85</v>
      </c>
      <c r="G47" s="93">
        <v>4</v>
      </c>
      <c r="H47" s="94">
        <f>COUNTIF(C47:F47,$H$22)</f>
        <v>4</v>
      </c>
      <c r="I47" s="94">
        <f>COUNTIF(C47:F47,$I$22)</f>
        <v>0</v>
      </c>
      <c r="J47" s="94">
        <f>COUNTIF(C47:F47,$J$22)</f>
        <v>0</v>
      </c>
      <c r="K47" s="95">
        <f>COUNTIF(C47:F47,$K$22)</f>
        <v>0</v>
      </c>
      <c r="L47" s="97"/>
    </row>
    <row r="48" spans="1:15" s="78" customFormat="1" ht="20.100000000000001" customHeight="1" thickBot="1">
      <c r="B48" s="81"/>
      <c r="C48" s="81"/>
      <c r="D48" s="81"/>
      <c r="E48" s="81"/>
      <c r="F48" s="58" t="s">
        <v>40</v>
      </c>
      <c r="G48" s="90">
        <f>SUM(G43:G47)</f>
        <v>20</v>
      </c>
      <c r="H48" s="91">
        <f>SUM(H43:H47)</f>
        <v>20</v>
      </c>
      <c r="I48" s="91">
        <f>SUM(I43:I47)</f>
        <v>0</v>
      </c>
      <c r="J48" s="91">
        <f>SUM(J43:J47)</f>
        <v>0</v>
      </c>
      <c r="K48" s="92">
        <f>SUM(K43:K47)</f>
        <v>0</v>
      </c>
    </row>
    <row r="49" spans="1:15" s="78" customFormat="1" ht="30" customHeight="1" thickBot="1">
      <c r="B49" s="81"/>
      <c r="C49" s="81"/>
      <c r="D49" s="81"/>
      <c r="E49" s="81"/>
      <c r="F49" s="81"/>
      <c r="G49" s="81"/>
      <c r="H49" s="81"/>
      <c r="I49" s="81"/>
    </row>
    <row r="50" spans="1:15" s="80" customFormat="1" ht="20.100000000000001" customHeight="1" thickBot="1">
      <c r="A50" s="78"/>
      <c r="B50" s="167" t="s">
        <v>93</v>
      </c>
      <c r="C50" s="168"/>
      <c r="D50" s="168"/>
      <c r="E50" s="168"/>
      <c r="F50" s="168"/>
      <c r="G50" s="168"/>
      <c r="H50" s="168"/>
      <c r="I50" s="168"/>
      <c r="J50" s="168"/>
      <c r="K50" s="168"/>
      <c r="L50" s="169"/>
      <c r="M50" s="79"/>
      <c r="N50" s="79"/>
      <c r="O50" s="79"/>
    </row>
    <row r="51" spans="1:15" s="80" customFormat="1" ht="35.1" customHeight="1">
      <c r="A51" s="78"/>
      <c r="B51" s="170" t="s">
        <v>47</v>
      </c>
      <c r="C51" s="172" t="s">
        <v>72</v>
      </c>
      <c r="D51" s="173"/>
      <c r="E51" s="173"/>
      <c r="F51" s="174"/>
      <c r="G51" s="175" t="s">
        <v>73</v>
      </c>
      <c r="H51" s="176"/>
      <c r="I51" s="176"/>
      <c r="J51" s="176"/>
      <c r="K51" s="177"/>
      <c r="L51" s="174" t="s">
        <v>48</v>
      </c>
    </row>
    <row r="52" spans="1:15" s="80" customFormat="1" ht="20.100000000000001" customHeight="1">
      <c r="A52" s="78"/>
      <c r="B52" s="171"/>
      <c r="C52" s="102" t="s">
        <v>74</v>
      </c>
      <c r="D52" s="102" t="s">
        <v>65</v>
      </c>
      <c r="E52" s="102" t="s">
        <v>66</v>
      </c>
      <c r="F52" s="102" t="s">
        <v>75</v>
      </c>
      <c r="G52" s="103" t="s">
        <v>76</v>
      </c>
      <c r="H52" s="104" t="s">
        <v>17</v>
      </c>
      <c r="I52" s="104" t="s">
        <v>18</v>
      </c>
      <c r="J52" s="104" t="s">
        <v>77</v>
      </c>
      <c r="K52" s="105" t="s">
        <v>78</v>
      </c>
      <c r="L52" s="178"/>
    </row>
    <row r="53" spans="1:15" s="80" customFormat="1" ht="30" customHeight="1">
      <c r="A53" s="78"/>
      <c r="B53" s="86" t="s">
        <v>79</v>
      </c>
      <c r="C53" s="82" t="s">
        <v>85</v>
      </c>
      <c r="D53" s="82" t="s">
        <v>85</v>
      </c>
      <c r="E53" s="82" t="s">
        <v>85</v>
      </c>
      <c r="F53" s="111" t="s">
        <v>85</v>
      </c>
      <c r="G53" s="110">
        <v>4</v>
      </c>
      <c r="H53" s="88">
        <f>COUNTIF(C53:F53,$H$22)</f>
        <v>4</v>
      </c>
      <c r="I53" s="88">
        <f>COUNTIF(C53:F53,$I$22)</f>
        <v>0</v>
      </c>
      <c r="J53" s="88">
        <f>COUNTIF(C53:F53,$J$22)</f>
        <v>0</v>
      </c>
      <c r="K53" s="89">
        <f>COUNTIF(C53:F53,$K$22)</f>
        <v>0</v>
      </c>
      <c r="L53" s="96"/>
    </row>
    <row r="54" spans="1:15" s="80" customFormat="1" ht="30" customHeight="1">
      <c r="B54" s="86" t="s">
        <v>80</v>
      </c>
      <c r="C54" s="82" t="s">
        <v>85</v>
      </c>
      <c r="D54" s="82" t="s">
        <v>85</v>
      </c>
      <c r="E54" s="82" t="s">
        <v>85</v>
      </c>
      <c r="F54" s="111" t="s">
        <v>85</v>
      </c>
      <c r="G54" s="110">
        <v>4</v>
      </c>
      <c r="H54" s="88">
        <f>COUNTIF(C54:F54,$H$22)</f>
        <v>4</v>
      </c>
      <c r="I54" s="88">
        <f>COUNTIF(C54:F54,$I$22)</f>
        <v>0</v>
      </c>
      <c r="J54" s="88">
        <f>COUNTIF(C54:F54,$J$22)</f>
        <v>0</v>
      </c>
      <c r="K54" s="89">
        <f>COUNTIF(C54:F54,$K$22)</f>
        <v>0</v>
      </c>
      <c r="L54" s="96"/>
    </row>
    <row r="55" spans="1:15" s="80" customFormat="1" ht="30" customHeight="1">
      <c r="B55" s="86" t="s">
        <v>81</v>
      </c>
      <c r="C55" s="82" t="s">
        <v>86</v>
      </c>
      <c r="D55" s="82" t="s">
        <v>85</v>
      </c>
      <c r="E55" s="82" t="s">
        <v>88</v>
      </c>
      <c r="F55" s="111" t="s">
        <v>85</v>
      </c>
      <c r="G55" s="110">
        <v>4</v>
      </c>
      <c r="H55" s="88">
        <f>COUNTIF(C55:F55,$H$22)</f>
        <v>4</v>
      </c>
      <c r="I55" s="88">
        <f>COUNTIF(C55:F55,$I$22)</f>
        <v>0</v>
      </c>
      <c r="J55" s="88">
        <f>COUNTIF(C55:F55,$J$22)</f>
        <v>0</v>
      </c>
      <c r="K55" s="89">
        <f>COUNTIF(C55:F55,$K$22)</f>
        <v>0</v>
      </c>
      <c r="L55" s="96"/>
    </row>
    <row r="56" spans="1:15" s="80" customFormat="1" ht="30" customHeight="1">
      <c r="B56" s="86" t="s">
        <v>83</v>
      </c>
      <c r="C56" s="82" t="s">
        <v>85</v>
      </c>
      <c r="D56" s="82" t="s">
        <v>85</v>
      </c>
      <c r="E56" s="82" t="s">
        <v>85</v>
      </c>
      <c r="F56" s="111" t="s">
        <v>85</v>
      </c>
      <c r="G56" s="110">
        <v>4</v>
      </c>
      <c r="H56" s="88">
        <f>COUNTIF(C56:F56,$H$22)</f>
        <v>4</v>
      </c>
      <c r="I56" s="88">
        <f>COUNTIF(C56:F56,$I$22)</f>
        <v>0</v>
      </c>
      <c r="J56" s="88">
        <f>COUNTIF(C56:F56,$J$22)</f>
        <v>0</v>
      </c>
      <c r="K56" s="89">
        <f>COUNTIF(C56:F56,$K$22)</f>
        <v>0</v>
      </c>
      <c r="L56" s="96"/>
    </row>
    <row r="57" spans="1:15" s="80" customFormat="1" ht="30" customHeight="1" thickBot="1">
      <c r="B57" s="87" t="s">
        <v>82</v>
      </c>
      <c r="C57" s="85" t="s">
        <v>85</v>
      </c>
      <c r="D57" s="85" t="s">
        <v>85</v>
      </c>
      <c r="E57" s="85" t="s">
        <v>85</v>
      </c>
      <c r="F57" s="107" t="s">
        <v>85</v>
      </c>
      <c r="G57" s="93">
        <v>4</v>
      </c>
      <c r="H57" s="94">
        <f>COUNTIF(C57:F57,$H$22)</f>
        <v>4</v>
      </c>
      <c r="I57" s="94">
        <f>COUNTIF(C57:F57,$I$22)</f>
        <v>0</v>
      </c>
      <c r="J57" s="94">
        <f>COUNTIF(C57:F57,$J$22)</f>
        <v>0</v>
      </c>
      <c r="K57" s="95">
        <f>COUNTIF(C57:F57,$K$22)</f>
        <v>0</v>
      </c>
      <c r="L57" s="97"/>
    </row>
    <row r="58" spans="1:15" s="78" customFormat="1" ht="20.100000000000001" customHeight="1" thickBot="1">
      <c r="B58" s="81"/>
      <c r="C58" s="81"/>
      <c r="D58" s="81"/>
      <c r="E58" s="81"/>
      <c r="F58" s="58" t="s">
        <v>40</v>
      </c>
      <c r="G58" s="90">
        <f>SUM(G53:G57)</f>
        <v>20</v>
      </c>
      <c r="H58" s="91">
        <f>SUM(H53:H57)</f>
        <v>20</v>
      </c>
      <c r="I58" s="91">
        <f>SUM(I53:I57)</f>
        <v>0</v>
      </c>
      <c r="J58" s="91">
        <f>SUM(J53:J57)</f>
        <v>0</v>
      </c>
      <c r="K58" s="92">
        <f>SUM(K53:K57)</f>
        <v>0</v>
      </c>
    </row>
    <row r="59" spans="1:15" ht="17.25" thickBot="1"/>
    <row r="60" spans="1:15" s="80" customFormat="1" ht="20.100000000000001" customHeight="1" thickBot="1">
      <c r="A60" s="78"/>
      <c r="B60" s="167" t="s">
        <v>94</v>
      </c>
      <c r="C60" s="168"/>
      <c r="D60" s="168"/>
      <c r="E60" s="168"/>
      <c r="F60" s="168"/>
      <c r="G60" s="168"/>
      <c r="H60" s="168"/>
      <c r="I60" s="168"/>
      <c r="J60" s="168"/>
      <c r="K60" s="168"/>
      <c r="L60" s="169"/>
      <c r="M60" s="79"/>
      <c r="N60" s="79"/>
      <c r="O60" s="79"/>
    </row>
    <row r="61" spans="1:15" s="80" customFormat="1" ht="35.1" customHeight="1">
      <c r="A61" s="78"/>
      <c r="B61" s="170" t="s">
        <v>47</v>
      </c>
      <c r="C61" s="172" t="s">
        <v>72</v>
      </c>
      <c r="D61" s="173"/>
      <c r="E61" s="173"/>
      <c r="F61" s="174"/>
      <c r="G61" s="175" t="s">
        <v>73</v>
      </c>
      <c r="H61" s="176"/>
      <c r="I61" s="176"/>
      <c r="J61" s="176"/>
      <c r="K61" s="177"/>
      <c r="L61" s="174" t="s">
        <v>48</v>
      </c>
    </row>
    <row r="62" spans="1:15" s="80" customFormat="1" ht="20.100000000000001" customHeight="1">
      <c r="A62" s="78"/>
      <c r="B62" s="171"/>
      <c r="C62" s="102" t="s">
        <v>74</v>
      </c>
      <c r="D62" s="102" t="s">
        <v>65</v>
      </c>
      <c r="E62" s="102" t="s">
        <v>66</v>
      </c>
      <c r="F62" s="102" t="s">
        <v>75</v>
      </c>
      <c r="G62" s="103" t="s">
        <v>76</v>
      </c>
      <c r="H62" s="104" t="s">
        <v>17</v>
      </c>
      <c r="I62" s="104" t="s">
        <v>18</v>
      </c>
      <c r="J62" s="104" t="s">
        <v>77</v>
      </c>
      <c r="K62" s="105" t="s">
        <v>78</v>
      </c>
      <c r="L62" s="178"/>
    </row>
    <row r="63" spans="1:15" s="80" customFormat="1" ht="30" customHeight="1">
      <c r="A63" s="78"/>
      <c r="B63" s="86" t="s">
        <v>79</v>
      </c>
      <c r="C63" s="82" t="s">
        <v>85</v>
      </c>
      <c r="D63" s="82" t="s">
        <v>85</v>
      </c>
      <c r="E63" s="82" t="s">
        <v>85</v>
      </c>
      <c r="F63" s="111" t="s">
        <v>85</v>
      </c>
      <c r="G63" s="110">
        <v>4</v>
      </c>
      <c r="H63" s="88">
        <f>COUNTIF(C63:F63,$H$22)</f>
        <v>4</v>
      </c>
      <c r="I63" s="88">
        <f>COUNTIF(C63:F63,$I$22)</f>
        <v>0</v>
      </c>
      <c r="J63" s="88">
        <f>COUNTIF(C63:F63,$J$22)</f>
        <v>0</v>
      </c>
      <c r="K63" s="89">
        <f>COUNTIF(C63:F63,$K$22)</f>
        <v>0</v>
      </c>
      <c r="L63" s="96"/>
    </row>
    <row r="64" spans="1:15" s="80" customFormat="1" ht="30" customHeight="1">
      <c r="B64" s="86" t="s">
        <v>80</v>
      </c>
      <c r="C64" s="82" t="s">
        <v>85</v>
      </c>
      <c r="D64" s="82" t="s">
        <v>85</v>
      </c>
      <c r="E64" s="82" t="s">
        <v>85</v>
      </c>
      <c r="F64" s="111" t="s">
        <v>85</v>
      </c>
      <c r="G64" s="110">
        <v>4</v>
      </c>
      <c r="H64" s="88">
        <f>COUNTIF(C64:F64,$H$22)</f>
        <v>4</v>
      </c>
      <c r="I64" s="88">
        <f>COUNTIF(C64:F64,$I$22)</f>
        <v>0</v>
      </c>
      <c r="J64" s="88">
        <f>COUNTIF(C64:F64,$J$22)</f>
        <v>0</v>
      </c>
      <c r="K64" s="89">
        <f>COUNTIF(C64:F64,$K$22)</f>
        <v>0</v>
      </c>
      <c r="L64" s="96"/>
    </row>
    <row r="65" spans="1:15" s="80" customFormat="1" ht="30" customHeight="1">
      <c r="B65" s="86" t="s">
        <v>81</v>
      </c>
      <c r="C65" s="82" t="s">
        <v>86</v>
      </c>
      <c r="D65" s="82" t="s">
        <v>85</v>
      </c>
      <c r="E65" s="82" t="s">
        <v>88</v>
      </c>
      <c r="F65" s="111" t="s">
        <v>85</v>
      </c>
      <c r="G65" s="110">
        <v>4</v>
      </c>
      <c r="H65" s="88">
        <f>COUNTIF(C65:F65,$H$22)</f>
        <v>4</v>
      </c>
      <c r="I65" s="88">
        <f>COUNTIF(C65:F65,$I$22)</f>
        <v>0</v>
      </c>
      <c r="J65" s="88">
        <f>COUNTIF(C65:F65,$J$22)</f>
        <v>0</v>
      </c>
      <c r="K65" s="89">
        <f>COUNTIF(C65:F65,$K$22)</f>
        <v>0</v>
      </c>
      <c r="L65" s="96"/>
    </row>
    <row r="66" spans="1:15" s="80" customFormat="1" ht="30" customHeight="1">
      <c r="B66" s="86" t="s">
        <v>83</v>
      </c>
      <c r="C66" s="82" t="s">
        <v>85</v>
      </c>
      <c r="D66" s="82" t="s">
        <v>85</v>
      </c>
      <c r="E66" s="82" t="s">
        <v>85</v>
      </c>
      <c r="F66" s="111" t="s">
        <v>85</v>
      </c>
      <c r="G66" s="110">
        <v>4</v>
      </c>
      <c r="H66" s="88">
        <f>COUNTIF(C66:F66,$H$22)</f>
        <v>4</v>
      </c>
      <c r="I66" s="88">
        <f>COUNTIF(C66:F66,$I$22)</f>
        <v>0</v>
      </c>
      <c r="J66" s="88">
        <f>COUNTIF(C66:F66,$J$22)</f>
        <v>0</v>
      </c>
      <c r="K66" s="89">
        <f>COUNTIF(C66:F66,$K$22)</f>
        <v>0</v>
      </c>
      <c r="L66" s="96"/>
    </row>
    <row r="67" spans="1:15" s="80" customFormat="1" ht="30" customHeight="1" thickBot="1">
      <c r="B67" s="87" t="s">
        <v>82</v>
      </c>
      <c r="C67" s="85" t="s">
        <v>85</v>
      </c>
      <c r="D67" s="85" t="s">
        <v>85</v>
      </c>
      <c r="E67" s="85" t="s">
        <v>85</v>
      </c>
      <c r="F67" s="107" t="s">
        <v>85</v>
      </c>
      <c r="G67" s="93">
        <v>4</v>
      </c>
      <c r="H67" s="94">
        <f>COUNTIF(C67:F67,$H$22)</f>
        <v>4</v>
      </c>
      <c r="I67" s="94">
        <f>COUNTIF(C67:F67,$I$22)</f>
        <v>0</v>
      </c>
      <c r="J67" s="94">
        <f>COUNTIF(C67:F67,$J$22)</f>
        <v>0</v>
      </c>
      <c r="K67" s="95">
        <f>COUNTIF(C67:F67,$K$22)</f>
        <v>0</v>
      </c>
      <c r="L67" s="97"/>
    </row>
    <row r="68" spans="1:15" s="78" customFormat="1" ht="20.100000000000001" customHeight="1" thickBot="1">
      <c r="B68" s="81"/>
      <c r="C68" s="81"/>
      <c r="D68" s="81"/>
      <c r="E68" s="81"/>
      <c r="F68" s="58" t="s">
        <v>40</v>
      </c>
      <c r="G68" s="90">
        <f>SUM(G63:G67)</f>
        <v>20</v>
      </c>
      <c r="H68" s="91">
        <f>SUM(H63:H67)</f>
        <v>20</v>
      </c>
      <c r="I68" s="91">
        <f>SUM(I63:I67)</f>
        <v>0</v>
      </c>
      <c r="J68" s="91">
        <f>SUM(J63:J67)</f>
        <v>0</v>
      </c>
      <c r="K68" s="92">
        <f>SUM(K63:K67)</f>
        <v>0</v>
      </c>
    </row>
    <row r="69" spans="1:15" s="78" customFormat="1" ht="30" customHeight="1" thickBot="1">
      <c r="B69" s="81"/>
      <c r="C69" s="81"/>
      <c r="D69" s="81"/>
      <c r="E69" s="81"/>
      <c r="F69" s="81"/>
      <c r="G69" s="81"/>
      <c r="H69" s="81"/>
      <c r="I69" s="81"/>
    </row>
    <row r="70" spans="1:15" s="80" customFormat="1" ht="20.100000000000001" customHeight="1" thickBot="1">
      <c r="A70" s="78"/>
      <c r="B70" s="167" t="s">
        <v>95</v>
      </c>
      <c r="C70" s="168"/>
      <c r="D70" s="168"/>
      <c r="E70" s="168"/>
      <c r="F70" s="168"/>
      <c r="G70" s="168"/>
      <c r="H70" s="168"/>
      <c r="I70" s="168"/>
      <c r="J70" s="168"/>
      <c r="K70" s="168"/>
      <c r="L70" s="169"/>
      <c r="M70" s="79"/>
      <c r="N70" s="79"/>
      <c r="O70" s="79"/>
    </row>
    <row r="71" spans="1:15" s="80" customFormat="1" ht="35.1" customHeight="1">
      <c r="A71" s="78"/>
      <c r="B71" s="170" t="s">
        <v>47</v>
      </c>
      <c r="C71" s="172" t="s">
        <v>72</v>
      </c>
      <c r="D71" s="173"/>
      <c r="E71" s="173"/>
      <c r="F71" s="174"/>
      <c r="G71" s="175" t="s">
        <v>73</v>
      </c>
      <c r="H71" s="176"/>
      <c r="I71" s="176"/>
      <c r="J71" s="176"/>
      <c r="K71" s="177"/>
      <c r="L71" s="174" t="s">
        <v>48</v>
      </c>
    </row>
    <row r="72" spans="1:15" s="80" customFormat="1" ht="20.100000000000001" customHeight="1">
      <c r="A72" s="78"/>
      <c r="B72" s="171"/>
      <c r="C72" s="102" t="s">
        <v>74</v>
      </c>
      <c r="D72" s="102" t="s">
        <v>65</v>
      </c>
      <c r="E72" s="102" t="s">
        <v>66</v>
      </c>
      <c r="F72" s="102" t="s">
        <v>75</v>
      </c>
      <c r="G72" s="103" t="s">
        <v>76</v>
      </c>
      <c r="H72" s="104" t="s">
        <v>17</v>
      </c>
      <c r="I72" s="104" t="s">
        <v>18</v>
      </c>
      <c r="J72" s="104" t="s">
        <v>77</v>
      </c>
      <c r="K72" s="105" t="s">
        <v>78</v>
      </c>
      <c r="L72" s="178"/>
    </row>
    <row r="73" spans="1:15" s="80" customFormat="1" ht="30" customHeight="1">
      <c r="A73" s="78"/>
      <c r="B73" s="86" t="s">
        <v>79</v>
      </c>
      <c r="C73" s="82" t="s">
        <v>85</v>
      </c>
      <c r="D73" s="82" t="s">
        <v>85</v>
      </c>
      <c r="E73" s="82" t="s">
        <v>85</v>
      </c>
      <c r="F73" s="111" t="s">
        <v>85</v>
      </c>
      <c r="G73" s="110">
        <v>4</v>
      </c>
      <c r="H73" s="88">
        <f>COUNTIF(C73:F73,$H$22)</f>
        <v>4</v>
      </c>
      <c r="I73" s="88">
        <f>COUNTIF(C73:F73,$I$22)</f>
        <v>0</v>
      </c>
      <c r="J73" s="88">
        <f>COUNTIF(C73:F73,$J$22)</f>
        <v>0</v>
      </c>
      <c r="K73" s="89">
        <f>COUNTIF(C73:F73,$K$22)</f>
        <v>0</v>
      </c>
      <c r="L73" s="96"/>
    </row>
    <row r="74" spans="1:15" s="80" customFormat="1" ht="30" customHeight="1">
      <c r="B74" s="86" t="s">
        <v>80</v>
      </c>
      <c r="C74" s="82" t="s">
        <v>85</v>
      </c>
      <c r="D74" s="82" t="s">
        <v>85</v>
      </c>
      <c r="E74" s="82" t="s">
        <v>85</v>
      </c>
      <c r="F74" s="111" t="s">
        <v>85</v>
      </c>
      <c r="G74" s="110">
        <v>4</v>
      </c>
      <c r="H74" s="88">
        <f>COUNTIF(C74:F74,$H$22)</f>
        <v>4</v>
      </c>
      <c r="I74" s="88">
        <f>COUNTIF(C74:F74,$I$22)</f>
        <v>0</v>
      </c>
      <c r="J74" s="88">
        <f>COUNTIF(C74:F74,$J$22)</f>
        <v>0</v>
      </c>
      <c r="K74" s="89">
        <f>COUNTIF(C74:F74,$K$22)</f>
        <v>0</v>
      </c>
      <c r="L74" s="96"/>
    </row>
    <row r="75" spans="1:15" s="80" customFormat="1" ht="30" customHeight="1">
      <c r="B75" s="86" t="s">
        <v>81</v>
      </c>
      <c r="C75" s="82" t="s">
        <v>86</v>
      </c>
      <c r="D75" s="82" t="s">
        <v>85</v>
      </c>
      <c r="E75" s="82" t="s">
        <v>88</v>
      </c>
      <c r="F75" s="111" t="s">
        <v>85</v>
      </c>
      <c r="G75" s="110">
        <v>4</v>
      </c>
      <c r="H75" s="88">
        <f>COUNTIF(C75:F75,$H$22)</f>
        <v>4</v>
      </c>
      <c r="I75" s="88">
        <f>COUNTIF(C75:F75,$I$22)</f>
        <v>0</v>
      </c>
      <c r="J75" s="88">
        <f>COUNTIF(C75:F75,$J$22)</f>
        <v>0</v>
      </c>
      <c r="K75" s="89">
        <f>COUNTIF(C75:F75,$K$22)</f>
        <v>0</v>
      </c>
      <c r="L75" s="96"/>
    </row>
    <row r="76" spans="1:15" s="80" customFormat="1" ht="30" customHeight="1">
      <c r="B76" s="86" t="s">
        <v>83</v>
      </c>
      <c r="C76" s="82" t="s">
        <v>85</v>
      </c>
      <c r="D76" s="82" t="s">
        <v>85</v>
      </c>
      <c r="E76" s="82" t="s">
        <v>85</v>
      </c>
      <c r="F76" s="111" t="s">
        <v>85</v>
      </c>
      <c r="G76" s="110">
        <v>4</v>
      </c>
      <c r="H76" s="88">
        <f>COUNTIF(C76:F76,$H$22)</f>
        <v>4</v>
      </c>
      <c r="I76" s="88">
        <f>COUNTIF(C76:F76,$I$22)</f>
        <v>0</v>
      </c>
      <c r="J76" s="88">
        <f>COUNTIF(C76:F76,$J$22)</f>
        <v>0</v>
      </c>
      <c r="K76" s="89">
        <f>COUNTIF(C76:F76,$K$22)</f>
        <v>0</v>
      </c>
      <c r="L76" s="96"/>
    </row>
    <row r="77" spans="1:15" s="80" customFormat="1" ht="30" customHeight="1" thickBot="1">
      <c r="B77" s="87" t="s">
        <v>82</v>
      </c>
      <c r="C77" s="85" t="s">
        <v>85</v>
      </c>
      <c r="D77" s="85" t="s">
        <v>85</v>
      </c>
      <c r="E77" s="85" t="s">
        <v>85</v>
      </c>
      <c r="F77" s="107" t="s">
        <v>85</v>
      </c>
      <c r="G77" s="93">
        <v>4</v>
      </c>
      <c r="H77" s="94">
        <f>COUNTIF(C77:F77,$H$22)</f>
        <v>4</v>
      </c>
      <c r="I77" s="94">
        <f>COUNTIF(C77:F77,$I$22)</f>
        <v>0</v>
      </c>
      <c r="J77" s="94">
        <f>COUNTIF(C77:F77,$J$22)</f>
        <v>0</v>
      </c>
      <c r="K77" s="95">
        <f>COUNTIF(C77:F77,$K$22)</f>
        <v>0</v>
      </c>
      <c r="L77" s="97"/>
    </row>
    <row r="78" spans="1:15" s="78" customFormat="1" ht="20.100000000000001" customHeight="1" thickBot="1">
      <c r="B78" s="81"/>
      <c r="C78" s="81"/>
      <c r="D78" s="81"/>
      <c r="E78" s="81"/>
      <c r="F78" s="58" t="s">
        <v>40</v>
      </c>
      <c r="G78" s="90">
        <f>SUM(G73:G77)</f>
        <v>20</v>
      </c>
      <c r="H78" s="91">
        <f>SUM(H73:H77)</f>
        <v>20</v>
      </c>
      <c r="I78" s="91">
        <f>SUM(I73:I77)</f>
        <v>0</v>
      </c>
      <c r="J78" s="91">
        <f>SUM(J73:J77)</f>
        <v>0</v>
      </c>
      <c r="K78" s="92">
        <f>SUM(K73:K77)</f>
        <v>0</v>
      </c>
    </row>
    <row r="79" spans="1:15" s="78" customFormat="1" ht="17.25" thickBot="1">
      <c r="B79" s="81"/>
      <c r="C79" s="81"/>
      <c r="D79" s="81"/>
      <c r="E79" s="81"/>
      <c r="F79" s="81"/>
      <c r="G79" s="81"/>
      <c r="H79" s="81"/>
      <c r="I79" s="81"/>
      <c r="J79" s="81"/>
      <c r="K79" s="81"/>
    </row>
    <row r="80" spans="1:15" s="80" customFormat="1" ht="20.100000000000001" customHeight="1" thickBot="1">
      <c r="A80" s="78"/>
      <c r="B80" s="167" t="s">
        <v>96</v>
      </c>
      <c r="C80" s="168"/>
      <c r="D80" s="168"/>
      <c r="E80" s="168"/>
      <c r="F80" s="168"/>
      <c r="G80" s="168"/>
      <c r="H80" s="168"/>
      <c r="I80" s="168"/>
      <c r="J80" s="168"/>
      <c r="K80" s="168"/>
      <c r="L80" s="169"/>
      <c r="M80" s="79"/>
      <c r="N80" s="79"/>
      <c r="O80" s="79"/>
    </row>
    <row r="81" spans="1:15" s="80" customFormat="1" ht="35.1" customHeight="1">
      <c r="A81" s="78"/>
      <c r="B81" s="170" t="s">
        <v>47</v>
      </c>
      <c r="C81" s="172" t="s">
        <v>72</v>
      </c>
      <c r="D81" s="173"/>
      <c r="E81" s="173"/>
      <c r="F81" s="174"/>
      <c r="G81" s="175" t="s">
        <v>73</v>
      </c>
      <c r="H81" s="176"/>
      <c r="I81" s="176"/>
      <c r="J81" s="176"/>
      <c r="K81" s="177"/>
      <c r="L81" s="174" t="s">
        <v>48</v>
      </c>
    </row>
    <row r="82" spans="1:15" s="80" customFormat="1" ht="20.100000000000001" customHeight="1">
      <c r="A82" s="78"/>
      <c r="B82" s="171"/>
      <c r="C82" s="102" t="s">
        <v>74</v>
      </c>
      <c r="D82" s="102" t="s">
        <v>65</v>
      </c>
      <c r="E82" s="102" t="s">
        <v>66</v>
      </c>
      <c r="F82" s="102" t="s">
        <v>75</v>
      </c>
      <c r="G82" s="103" t="s">
        <v>76</v>
      </c>
      <c r="H82" s="104" t="s">
        <v>17</v>
      </c>
      <c r="I82" s="104" t="s">
        <v>18</v>
      </c>
      <c r="J82" s="104" t="s">
        <v>77</v>
      </c>
      <c r="K82" s="105" t="s">
        <v>78</v>
      </c>
      <c r="L82" s="178"/>
    </row>
    <row r="83" spans="1:15" s="80" customFormat="1" ht="30" customHeight="1">
      <c r="A83" s="78"/>
      <c r="B83" s="86" t="s">
        <v>79</v>
      </c>
      <c r="C83" s="82" t="s">
        <v>85</v>
      </c>
      <c r="D83" s="82" t="s">
        <v>85</v>
      </c>
      <c r="E83" s="82" t="s">
        <v>85</v>
      </c>
      <c r="F83" s="111" t="s">
        <v>85</v>
      </c>
      <c r="G83" s="110">
        <v>4</v>
      </c>
      <c r="H83" s="88">
        <f>COUNTIF(C83:F83,$H$22)</f>
        <v>4</v>
      </c>
      <c r="I83" s="88">
        <f>COUNTIF(C83:F83,$I$22)</f>
        <v>0</v>
      </c>
      <c r="J83" s="88">
        <f>COUNTIF(C83:F83,$J$22)</f>
        <v>0</v>
      </c>
      <c r="K83" s="89">
        <f>COUNTIF(C83:F83,$K$22)</f>
        <v>0</v>
      </c>
      <c r="L83" s="96"/>
    </row>
    <row r="84" spans="1:15" s="80" customFormat="1" ht="30" customHeight="1">
      <c r="B84" s="86" t="s">
        <v>80</v>
      </c>
      <c r="C84" s="82" t="s">
        <v>85</v>
      </c>
      <c r="D84" s="82" t="s">
        <v>85</v>
      </c>
      <c r="E84" s="82" t="s">
        <v>85</v>
      </c>
      <c r="F84" s="111" t="s">
        <v>85</v>
      </c>
      <c r="G84" s="110">
        <v>4</v>
      </c>
      <c r="H84" s="88">
        <f>COUNTIF(C84:F84,$H$22)</f>
        <v>4</v>
      </c>
      <c r="I84" s="88">
        <f>COUNTIF(C84:F84,$I$22)</f>
        <v>0</v>
      </c>
      <c r="J84" s="88">
        <f>COUNTIF(C84:F84,$J$22)</f>
        <v>0</v>
      </c>
      <c r="K84" s="89">
        <f>COUNTIF(C84:F84,$K$22)</f>
        <v>0</v>
      </c>
      <c r="L84" s="96"/>
    </row>
    <row r="85" spans="1:15" s="80" customFormat="1" ht="30" customHeight="1">
      <c r="B85" s="86" t="s">
        <v>81</v>
      </c>
      <c r="C85" s="82" t="s">
        <v>86</v>
      </c>
      <c r="D85" s="82" t="s">
        <v>85</v>
      </c>
      <c r="E85" s="82" t="s">
        <v>88</v>
      </c>
      <c r="F85" s="111" t="s">
        <v>85</v>
      </c>
      <c r="G85" s="110">
        <v>4</v>
      </c>
      <c r="H85" s="88">
        <f>COUNTIF(C85:F85,$H$22)</f>
        <v>4</v>
      </c>
      <c r="I85" s="88">
        <f>COUNTIF(C85:F85,$I$22)</f>
        <v>0</v>
      </c>
      <c r="J85" s="88">
        <f>COUNTIF(C85:F85,$J$22)</f>
        <v>0</v>
      </c>
      <c r="K85" s="89">
        <f>COUNTIF(C85:F85,$K$22)</f>
        <v>0</v>
      </c>
      <c r="L85" s="96"/>
    </row>
    <row r="86" spans="1:15" s="80" customFormat="1" ht="30" customHeight="1">
      <c r="B86" s="86" t="s">
        <v>83</v>
      </c>
      <c r="C86" s="82" t="s">
        <v>85</v>
      </c>
      <c r="D86" s="82" t="s">
        <v>85</v>
      </c>
      <c r="E86" s="82" t="s">
        <v>85</v>
      </c>
      <c r="F86" s="111" t="s">
        <v>85</v>
      </c>
      <c r="G86" s="110">
        <v>4</v>
      </c>
      <c r="H86" s="88">
        <f>COUNTIF(C86:F86,$H$22)</f>
        <v>4</v>
      </c>
      <c r="I86" s="88">
        <f>COUNTIF(C86:F86,$I$22)</f>
        <v>0</v>
      </c>
      <c r="J86" s="88">
        <f>COUNTIF(C86:F86,$J$22)</f>
        <v>0</v>
      </c>
      <c r="K86" s="89">
        <f>COUNTIF(C86:F86,$K$22)</f>
        <v>0</v>
      </c>
      <c r="L86" s="96"/>
    </row>
    <row r="87" spans="1:15" s="80" customFormat="1" ht="30" customHeight="1" thickBot="1">
      <c r="B87" s="87" t="s">
        <v>82</v>
      </c>
      <c r="C87" s="85" t="s">
        <v>85</v>
      </c>
      <c r="D87" s="85" t="s">
        <v>85</v>
      </c>
      <c r="E87" s="85" t="s">
        <v>85</v>
      </c>
      <c r="F87" s="107" t="s">
        <v>85</v>
      </c>
      <c r="G87" s="93">
        <v>4</v>
      </c>
      <c r="H87" s="94">
        <f>COUNTIF(C87:F87,$H$22)</f>
        <v>4</v>
      </c>
      <c r="I87" s="94">
        <f>COUNTIF(C87:F87,$I$22)</f>
        <v>0</v>
      </c>
      <c r="J87" s="94">
        <f>COUNTIF(C87:F87,$J$22)</f>
        <v>0</v>
      </c>
      <c r="K87" s="95">
        <f>COUNTIF(C87:F87,$K$22)</f>
        <v>0</v>
      </c>
      <c r="L87" s="97"/>
    </row>
    <row r="88" spans="1:15" s="78" customFormat="1" ht="20.100000000000001" customHeight="1" thickBot="1">
      <c r="B88" s="81"/>
      <c r="C88" s="81"/>
      <c r="D88" s="81"/>
      <c r="E88" s="81"/>
      <c r="F88" s="58" t="s">
        <v>40</v>
      </c>
      <c r="G88" s="90">
        <f>SUM(G83:G87)</f>
        <v>20</v>
      </c>
      <c r="H88" s="91">
        <f>SUM(H83:H87)</f>
        <v>20</v>
      </c>
      <c r="I88" s="91">
        <f>SUM(I83:I87)</f>
        <v>0</v>
      </c>
      <c r="J88" s="91">
        <f>SUM(J83:J87)</f>
        <v>0</v>
      </c>
      <c r="K88" s="92">
        <f>SUM(K83:K87)</f>
        <v>0</v>
      </c>
    </row>
    <row r="89" spans="1:15" s="78" customFormat="1" ht="30" customHeight="1" thickBot="1">
      <c r="B89" s="81"/>
      <c r="C89" s="81"/>
      <c r="D89" s="81"/>
      <c r="E89" s="81"/>
      <c r="F89" s="81"/>
      <c r="G89" s="81"/>
      <c r="H89" s="81"/>
      <c r="I89" s="81"/>
    </row>
    <row r="90" spans="1:15" s="80" customFormat="1" ht="20.100000000000001" customHeight="1" thickBot="1">
      <c r="A90" s="78"/>
      <c r="B90" s="167" t="s">
        <v>97</v>
      </c>
      <c r="C90" s="168"/>
      <c r="D90" s="168"/>
      <c r="E90" s="168"/>
      <c r="F90" s="168"/>
      <c r="G90" s="168"/>
      <c r="H90" s="168"/>
      <c r="I90" s="168"/>
      <c r="J90" s="168"/>
      <c r="K90" s="168"/>
      <c r="L90" s="169"/>
      <c r="M90" s="79"/>
      <c r="N90" s="79"/>
      <c r="O90" s="79"/>
    </row>
    <row r="91" spans="1:15" s="80" customFormat="1" ht="35.1" customHeight="1">
      <c r="A91" s="78"/>
      <c r="B91" s="170" t="s">
        <v>47</v>
      </c>
      <c r="C91" s="172" t="s">
        <v>72</v>
      </c>
      <c r="D91" s="173"/>
      <c r="E91" s="173"/>
      <c r="F91" s="174"/>
      <c r="G91" s="175" t="s">
        <v>73</v>
      </c>
      <c r="H91" s="176"/>
      <c r="I91" s="176"/>
      <c r="J91" s="176"/>
      <c r="K91" s="177"/>
      <c r="L91" s="174" t="s">
        <v>48</v>
      </c>
    </row>
    <row r="92" spans="1:15" s="80" customFormat="1" ht="20.100000000000001" customHeight="1">
      <c r="A92" s="78"/>
      <c r="B92" s="171"/>
      <c r="C92" s="102" t="s">
        <v>74</v>
      </c>
      <c r="D92" s="102" t="s">
        <v>65</v>
      </c>
      <c r="E92" s="102" t="s">
        <v>66</v>
      </c>
      <c r="F92" s="102" t="s">
        <v>75</v>
      </c>
      <c r="G92" s="103" t="s">
        <v>76</v>
      </c>
      <c r="H92" s="104" t="s">
        <v>17</v>
      </c>
      <c r="I92" s="104" t="s">
        <v>18</v>
      </c>
      <c r="J92" s="104" t="s">
        <v>77</v>
      </c>
      <c r="K92" s="105" t="s">
        <v>78</v>
      </c>
      <c r="L92" s="178"/>
    </row>
    <row r="93" spans="1:15" s="80" customFormat="1" ht="30" customHeight="1">
      <c r="A93" s="78"/>
      <c r="B93" s="86" t="s">
        <v>79</v>
      </c>
      <c r="C93" s="82" t="s">
        <v>85</v>
      </c>
      <c r="D93" s="82" t="s">
        <v>85</v>
      </c>
      <c r="E93" s="82" t="s">
        <v>85</v>
      </c>
      <c r="F93" s="111" t="s">
        <v>85</v>
      </c>
      <c r="G93" s="110">
        <v>4</v>
      </c>
      <c r="H93" s="88">
        <f>COUNTIF(C93:F93,$H$22)</f>
        <v>4</v>
      </c>
      <c r="I93" s="88">
        <f>COUNTIF(C93:F93,$I$22)</f>
        <v>0</v>
      </c>
      <c r="J93" s="88">
        <f>COUNTIF(C93:F93,$J$22)</f>
        <v>0</v>
      </c>
      <c r="K93" s="89">
        <f>COUNTIF(C93:F93,$K$22)</f>
        <v>0</v>
      </c>
      <c r="L93" s="96"/>
    </row>
    <row r="94" spans="1:15" s="80" customFormat="1" ht="30" customHeight="1">
      <c r="B94" s="86" t="s">
        <v>80</v>
      </c>
      <c r="C94" s="82" t="s">
        <v>85</v>
      </c>
      <c r="D94" s="82" t="s">
        <v>85</v>
      </c>
      <c r="E94" s="82" t="s">
        <v>85</v>
      </c>
      <c r="F94" s="111" t="s">
        <v>85</v>
      </c>
      <c r="G94" s="110">
        <v>4</v>
      </c>
      <c r="H94" s="88">
        <f>COUNTIF(C94:F94,$H$22)</f>
        <v>4</v>
      </c>
      <c r="I94" s="88">
        <f>COUNTIF(C94:F94,$I$22)</f>
        <v>0</v>
      </c>
      <c r="J94" s="88">
        <f>COUNTIF(C94:F94,$J$22)</f>
        <v>0</v>
      </c>
      <c r="K94" s="89">
        <f>COUNTIF(C94:F94,$K$22)</f>
        <v>0</v>
      </c>
      <c r="L94" s="96"/>
    </row>
    <row r="95" spans="1:15" s="80" customFormat="1" ht="30" customHeight="1">
      <c r="B95" s="86" t="s">
        <v>81</v>
      </c>
      <c r="C95" s="82" t="s">
        <v>86</v>
      </c>
      <c r="D95" s="82" t="s">
        <v>85</v>
      </c>
      <c r="E95" s="82" t="s">
        <v>88</v>
      </c>
      <c r="F95" s="111" t="s">
        <v>85</v>
      </c>
      <c r="G95" s="110">
        <v>4</v>
      </c>
      <c r="H95" s="88">
        <f>COUNTIF(C95:F95,$H$22)</f>
        <v>4</v>
      </c>
      <c r="I95" s="88">
        <f>COUNTIF(C95:F95,$I$22)</f>
        <v>0</v>
      </c>
      <c r="J95" s="88">
        <f>COUNTIF(C95:F95,$J$22)</f>
        <v>0</v>
      </c>
      <c r="K95" s="89">
        <f>COUNTIF(C95:F95,$K$22)</f>
        <v>0</v>
      </c>
      <c r="L95" s="96"/>
    </row>
    <row r="96" spans="1:15" s="80" customFormat="1" ht="30" customHeight="1">
      <c r="B96" s="86" t="s">
        <v>83</v>
      </c>
      <c r="C96" s="82" t="s">
        <v>85</v>
      </c>
      <c r="D96" s="82" t="s">
        <v>85</v>
      </c>
      <c r="E96" s="82" t="s">
        <v>85</v>
      </c>
      <c r="F96" s="111" t="s">
        <v>85</v>
      </c>
      <c r="G96" s="110">
        <v>4</v>
      </c>
      <c r="H96" s="88">
        <f>COUNTIF(C96:F96,$H$22)</f>
        <v>4</v>
      </c>
      <c r="I96" s="88">
        <f>COUNTIF(C96:F96,$I$22)</f>
        <v>0</v>
      </c>
      <c r="J96" s="88">
        <f>COUNTIF(C96:F96,$J$22)</f>
        <v>0</v>
      </c>
      <c r="K96" s="89">
        <f>COUNTIF(C96:F96,$K$22)</f>
        <v>0</v>
      </c>
      <c r="L96" s="96"/>
    </row>
    <row r="97" spans="1:15" s="80" customFormat="1" ht="30" customHeight="1" thickBot="1">
      <c r="B97" s="87" t="s">
        <v>82</v>
      </c>
      <c r="C97" s="85" t="s">
        <v>85</v>
      </c>
      <c r="D97" s="85" t="s">
        <v>85</v>
      </c>
      <c r="E97" s="85" t="s">
        <v>85</v>
      </c>
      <c r="F97" s="107" t="s">
        <v>85</v>
      </c>
      <c r="G97" s="93">
        <v>4</v>
      </c>
      <c r="H97" s="94">
        <f>COUNTIF(C97:F97,$H$22)</f>
        <v>4</v>
      </c>
      <c r="I97" s="94">
        <f>COUNTIF(C97:F97,$I$22)</f>
        <v>0</v>
      </c>
      <c r="J97" s="94">
        <f>COUNTIF(C97:F97,$J$22)</f>
        <v>0</v>
      </c>
      <c r="K97" s="95">
        <f>COUNTIF(C97:F97,$K$22)</f>
        <v>0</v>
      </c>
      <c r="L97" s="97"/>
    </row>
    <row r="98" spans="1:15" s="78" customFormat="1" ht="20.100000000000001" customHeight="1" thickBot="1">
      <c r="B98" s="81"/>
      <c r="C98" s="81"/>
      <c r="D98" s="81"/>
      <c r="E98" s="81"/>
      <c r="F98" s="58" t="s">
        <v>40</v>
      </c>
      <c r="G98" s="90">
        <f>SUM(G93:G97)</f>
        <v>20</v>
      </c>
      <c r="H98" s="91">
        <f>SUM(H93:H97)</f>
        <v>20</v>
      </c>
      <c r="I98" s="91">
        <f>SUM(I93:I97)</f>
        <v>0</v>
      </c>
      <c r="J98" s="91">
        <f>SUM(J93:J97)</f>
        <v>0</v>
      </c>
      <c r="K98" s="92">
        <f>SUM(K93:K97)</f>
        <v>0</v>
      </c>
    </row>
    <row r="99" spans="1:15" ht="17.25" thickBot="1"/>
    <row r="100" spans="1:15" s="80" customFormat="1" ht="20.100000000000001" customHeight="1" thickBot="1">
      <c r="A100" s="78"/>
      <c r="B100" s="167" t="s">
        <v>98</v>
      </c>
      <c r="C100" s="168"/>
      <c r="D100" s="168"/>
      <c r="E100" s="168"/>
      <c r="F100" s="168"/>
      <c r="G100" s="168"/>
      <c r="H100" s="168"/>
      <c r="I100" s="168"/>
      <c r="J100" s="168"/>
      <c r="K100" s="168"/>
      <c r="L100" s="169"/>
      <c r="M100" s="79"/>
      <c r="N100" s="79"/>
      <c r="O100" s="79"/>
    </row>
    <row r="101" spans="1:15" s="80" customFormat="1" ht="35.1" customHeight="1">
      <c r="A101" s="78"/>
      <c r="B101" s="170" t="s">
        <v>47</v>
      </c>
      <c r="C101" s="172" t="s">
        <v>72</v>
      </c>
      <c r="D101" s="173"/>
      <c r="E101" s="173"/>
      <c r="F101" s="174"/>
      <c r="G101" s="175" t="s">
        <v>73</v>
      </c>
      <c r="H101" s="176"/>
      <c r="I101" s="176"/>
      <c r="J101" s="176"/>
      <c r="K101" s="177"/>
      <c r="L101" s="174" t="s">
        <v>48</v>
      </c>
    </row>
    <row r="102" spans="1:15" s="80" customFormat="1" ht="20.100000000000001" customHeight="1">
      <c r="A102" s="78"/>
      <c r="B102" s="171"/>
      <c r="C102" s="102" t="s">
        <v>74</v>
      </c>
      <c r="D102" s="102" t="s">
        <v>65</v>
      </c>
      <c r="E102" s="102" t="s">
        <v>66</v>
      </c>
      <c r="F102" s="102" t="s">
        <v>75</v>
      </c>
      <c r="G102" s="103" t="s">
        <v>76</v>
      </c>
      <c r="H102" s="104" t="s">
        <v>17</v>
      </c>
      <c r="I102" s="104" t="s">
        <v>18</v>
      </c>
      <c r="J102" s="104" t="s">
        <v>77</v>
      </c>
      <c r="K102" s="105" t="s">
        <v>78</v>
      </c>
      <c r="L102" s="178"/>
    </row>
    <row r="103" spans="1:15" s="80" customFormat="1" ht="30" customHeight="1">
      <c r="A103" s="78"/>
      <c r="B103" s="86" t="s">
        <v>79</v>
      </c>
      <c r="C103" s="82" t="s">
        <v>85</v>
      </c>
      <c r="D103" s="82" t="s">
        <v>85</v>
      </c>
      <c r="E103" s="82" t="s">
        <v>85</v>
      </c>
      <c r="F103" s="111" t="s">
        <v>85</v>
      </c>
      <c r="G103" s="110">
        <v>4</v>
      </c>
      <c r="H103" s="88">
        <f>COUNTIF(C103:F103,$H$22)</f>
        <v>4</v>
      </c>
      <c r="I103" s="88">
        <f>COUNTIF(C103:F103,$I$22)</f>
        <v>0</v>
      </c>
      <c r="J103" s="88">
        <f>COUNTIF(C103:F103,$J$22)</f>
        <v>0</v>
      </c>
      <c r="K103" s="89">
        <f>COUNTIF(C103:F103,$K$22)</f>
        <v>0</v>
      </c>
      <c r="L103" s="96"/>
    </row>
    <row r="104" spans="1:15" s="80" customFormat="1" ht="30" customHeight="1">
      <c r="B104" s="86" t="s">
        <v>80</v>
      </c>
      <c r="C104" s="82" t="s">
        <v>85</v>
      </c>
      <c r="D104" s="82" t="s">
        <v>85</v>
      </c>
      <c r="E104" s="82" t="s">
        <v>85</v>
      </c>
      <c r="F104" s="111" t="s">
        <v>85</v>
      </c>
      <c r="G104" s="110">
        <v>4</v>
      </c>
      <c r="H104" s="88">
        <f>COUNTIF(C104:F104,$H$22)</f>
        <v>4</v>
      </c>
      <c r="I104" s="88">
        <f>COUNTIF(C104:F104,$I$22)</f>
        <v>0</v>
      </c>
      <c r="J104" s="88">
        <f>COUNTIF(C104:F104,$J$22)</f>
        <v>0</v>
      </c>
      <c r="K104" s="89">
        <f>COUNTIF(C104:F104,$K$22)</f>
        <v>0</v>
      </c>
      <c r="L104" s="96"/>
    </row>
    <row r="105" spans="1:15" s="80" customFormat="1" ht="30" customHeight="1">
      <c r="B105" s="86" t="s">
        <v>81</v>
      </c>
      <c r="C105" s="82" t="s">
        <v>86</v>
      </c>
      <c r="D105" s="82" t="s">
        <v>85</v>
      </c>
      <c r="E105" s="82" t="s">
        <v>88</v>
      </c>
      <c r="F105" s="111" t="s">
        <v>85</v>
      </c>
      <c r="G105" s="110">
        <v>4</v>
      </c>
      <c r="H105" s="88">
        <f>COUNTIF(C105:F105,$H$22)</f>
        <v>4</v>
      </c>
      <c r="I105" s="88">
        <f>COUNTIF(C105:F105,$I$22)</f>
        <v>0</v>
      </c>
      <c r="J105" s="88">
        <f>COUNTIF(C105:F105,$J$22)</f>
        <v>0</v>
      </c>
      <c r="K105" s="89">
        <f>COUNTIF(C105:F105,$K$22)</f>
        <v>0</v>
      </c>
      <c r="L105" s="96"/>
    </row>
    <row r="106" spans="1:15" s="80" customFormat="1" ht="30" customHeight="1">
      <c r="B106" s="86" t="s">
        <v>83</v>
      </c>
      <c r="C106" s="82" t="s">
        <v>85</v>
      </c>
      <c r="D106" s="82" t="s">
        <v>85</v>
      </c>
      <c r="E106" s="82" t="s">
        <v>85</v>
      </c>
      <c r="F106" s="111" t="s">
        <v>85</v>
      </c>
      <c r="G106" s="110">
        <v>4</v>
      </c>
      <c r="H106" s="88">
        <f>COUNTIF(C106:F106,$H$22)</f>
        <v>4</v>
      </c>
      <c r="I106" s="88">
        <f>COUNTIF(C106:F106,$I$22)</f>
        <v>0</v>
      </c>
      <c r="J106" s="88">
        <f>COUNTIF(C106:F106,$J$22)</f>
        <v>0</v>
      </c>
      <c r="K106" s="89">
        <f>COUNTIF(C106:F106,$K$22)</f>
        <v>0</v>
      </c>
      <c r="L106" s="96"/>
    </row>
    <row r="107" spans="1:15" s="80" customFormat="1" ht="30" customHeight="1" thickBot="1">
      <c r="B107" s="87" t="s">
        <v>82</v>
      </c>
      <c r="C107" s="85" t="s">
        <v>85</v>
      </c>
      <c r="D107" s="85" t="s">
        <v>85</v>
      </c>
      <c r="E107" s="85" t="s">
        <v>85</v>
      </c>
      <c r="F107" s="107" t="s">
        <v>85</v>
      </c>
      <c r="G107" s="93">
        <v>4</v>
      </c>
      <c r="H107" s="94">
        <f>COUNTIF(C107:F107,$H$22)</f>
        <v>4</v>
      </c>
      <c r="I107" s="94">
        <f>COUNTIF(C107:F107,$I$22)</f>
        <v>0</v>
      </c>
      <c r="J107" s="94">
        <f>COUNTIF(C107:F107,$J$22)</f>
        <v>0</v>
      </c>
      <c r="K107" s="95">
        <f>COUNTIF(C107:F107,$K$22)</f>
        <v>0</v>
      </c>
      <c r="L107" s="97"/>
    </row>
    <row r="108" spans="1:15" s="78" customFormat="1" ht="20.100000000000001" customHeight="1" thickBot="1">
      <c r="B108" s="81"/>
      <c r="C108" s="81"/>
      <c r="D108" s="81"/>
      <c r="E108" s="81"/>
      <c r="F108" s="58" t="s">
        <v>40</v>
      </c>
      <c r="G108" s="90">
        <f>SUM(G103:G107)</f>
        <v>20</v>
      </c>
      <c r="H108" s="91">
        <f>SUM(H103:H107)</f>
        <v>20</v>
      </c>
      <c r="I108" s="91">
        <f>SUM(I103:I107)</f>
        <v>0</v>
      </c>
      <c r="J108" s="91">
        <f>SUM(J103:J107)</f>
        <v>0</v>
      </c>
      <c r="K108" s="92">
        <f>SUM(K103:K107)</f>
        <v>0</v>
      </c>
    </row>
    <row r="109" spans="1:15" s="78" customFormat="1" ht="30" customHeight="1" thickBot="1">
      <c r="B109" s="81"/>
      <c r="C109" s="81"/>
      <c r="D109" s="81"/>
      <c r="E109" s="81"/>
      <c r="F109" s="81"/>
      <c r="G109" s="81"/>
      <c r="H109" s="81"/>
      <c r="I109" s="81"/>
    </row>
    <row r="110" spans="1:15" s="80" customFormat="1" ht="20.100000000000001" customHeight="1" thickBot="1">
      <c r="A110" s="78"/>
      <c r="B110" s="167" t="s">
        <v>99</v>
      </c>
      <c r="C110" s="168"/>
      <c r="D110" s="168"/>
      <c r="E110" s="168"/>
      <c r="F110" s="168"/>
      <c r="G110" s="168"/>
      <c r="H110" s="168"/>
      <c r="I110" s="168"/>
      <c r="J110" s="168"/>
      <c r="K110" s="168"/>
      <c r="L110" s="169"/>
      <c r="M110" s="79"/>
      <c r="N110" s="79"/>
      <c r="O110" s="79"/>
    </row>
    <row r="111" spans="1:15" s="80" customFormat="1" ht="35.1" customHeight="1">
      <c r="A111" s="78"/>
      <c r="B111" s="170" t="s">
        <v>47</v>
      </c>
      <c r="C111" s="172" t="s">
        <v>72</v>
      </c>
      <c r="D111" s="173"/>
      <c r="E111" s="173"/>
      <c r="F111" s="174"/>
      <c r="G111" s="175" t="s">
        <v>73</v>
      </c>
      <c r="H111" s="176"/>
      <c r="I111" s="176"/>
      <c r="J111" s="176"/>
      <c r="K111" s="177"/>
      <c r="L111" s="174" t="s">
        <v>48</v>
      </c>
    </row>
    <row r="112" spans="1:15" s="80" customFormat="1" ht="20.100000000000001" customHeight="1">
      <c r="A112" s="78"/>
      <c r="B112" s="171"/>
      <c r="C112" s="102" t="s">
        <v>74</v>
      </c>
      <c r="D112" s="102" t="s">
        <v>65</v>
      </c>
      <c r="E112" s="102" t="s">
        <v>66</v>
      </c>
      <c r="F112" s="102" t="s">
        <v>75</v>
      </c>
      <c r="G112" s="103" t="s">
        <v>76</v>
      </c>
      <c r="H112" s="104" t="s">
        <v>17</v>
      </c>
      <c r="I112" s="104" t="s">
        <v>18</v>
      </c>
      <c r="J112" s="104" t="s">
        <v>77</v>
      </c>
      <c r="K112" s="105" t="s">
        <v>78</v>
      </c>
      <c r="L112" s="178"/>
    </row>
    <row r="113" spans="1:12" s="80" customFormat="1" ht="30" customHeight="1">
      <c r="A113" s="78"/>
      <c r="B113" s="86" t="s">
        <v>79</v>
      </c>
      <c r="C113" s="82" t="s">
        <v>85</v>
      </c>
      <c r="D113" s="82" t="s">
        <v>85</v>
      </c>
      <c r="E113" s="82" t="s">
        <v>85</v>
      </c>
      <c r="F113" s="111" t="s">
        <v>85</v>
      </c>
      <c r="G113" s="110">
        <v>4</v>
      </c>
      <c r="H113" s="88">
        <f>COUNTIF(C113:F113,$H$22)</f>
        <v>4</v>
      </c>
      <c r="I113" s="88">
        <f>COUNTIF(C113:F113,$I$22)</f>
        <v>0</v>
      </c>
      <c r="J113" s="88">
        <f>COUNTIF(C113:F113,$J$22)</f>
        <v>0</v>
      </c>
      <c r="K113" s="89">
        <f>COUNTIF(C113:F113,$K$22)</f>
        <v>0</v>
      </c>
      <c r="L113" s="96"/>
    </row>
    <row r="114" spans="1:12" s="80" customFormat="1" ht="30" customHeight="1">
      <c r="B114" s="86" t="s">
        <v>80</v>
      </c>
      <c r="C114" s="82" t="s">
        <v>85</v>
      </c>
      <c r="D114" s="82" t="s">
        <v>85</v>
      </c>
      <c r="E114" s="82" t="s">
        <v>85</v>
      </c>
      <c r="F114" s="111" t="s">
        <v>85</v>
      </c>
      <c r="G114" s="110">
        <v>4</v>
      </c>
      <c r="H114" s="88">
        <f>COUNTIF(C114:F114,$H$22)</f>
        <v>4</v>
      </c>
      <c r="I114" s="88">
        <f>COUNTIF(C114:F114,$I$22)</f>
        <v>0</v>
      </c>
      <c r="J114" s="88">
        <f>COUNTIF(C114:F114,$J$22)</f>
        <v>0</v>
      </c>
      <c r="K114" s="89">
        <f>COUNTIF(C114:F114,$K$22)</f>
        <v>0</v>
      </c>
      <c r="L114" s="96"/>
    </row>
    <row r="115" spans="1:12" s="80" customFormat="1" ht="30" customHeight="1">
      <c r="B115" s="86" t="s">
        <v>81</v>
      </c>
      <c r="C115" s="82" t="s">
        <v>86</v>
      </c>
      <c r="D115" s="82" t="s">
        <v>85</v>
      </c>
      <c r="E115" s="82" t="s">
        <v>88</v>
      </c>
      <c r="F115" s="111" t="s">
        <v>85</v>
      </c>
      <c r="G115" s="110">
        <v>4</v>
      </c>
      <c r="H115" s="88">
        <f>COUNTIF(C115:F115,$H$22)</f>
        <v>4</v>
      </c>
      <c r="I115" s="88">
        <f>COUNTIF(C115:F115,$I$22)</f>
        <v>0</v>
      </c>
      <c r="J115" s="88">
        <f>COUNTIF(C115:F115,$J$22)</f>
        <v>0</v>
      </c>
      <c r="K115" s="89">
        <f>COUNTIF(C115:F115,$K$22)</f>
        <v>0</v>
      </c>
      <c r="L115" s="96"/>
    </row>
    <row r="116" spans="1:12" s="80" customFormat="1" ht="30" customHeight="1">
      <c r="B116" s="86" t="s">
        <v>83</v>
      </c>
      <c r="C116" s="82" t="s">
        <v>85</v>
      </c>
      <c r="D116" s="82" t="s">
        <v>85</v>
      </c>
      <c r="E116" s="82" t="s">
        <v>85</v>
      </c>
      <c r="F116" s="111" t="s">
        <v>85</v>
      </c>
      <c r="G116" s="110">
        <v>4</v>
      </c>
      <c r="H116" s="88">
        <f>COUNTIF(C116:F116,$H$22)</f>
        <v>4</v>
      </c>
      <c r="I116" s="88">
        <f>COUNTIF(C116:F116,$I$22)</f>
        <v>0</v>
      </c>
      <c r="J116" s="88">
        <f>COUNTIF(C116:F116,$J$22)</f>
        <v>0</v>
      </c>
      <c r="K116" s="89">
        <f>COUNTIF(C116:F116,$K$22)</f>
        <v>0</v>
      </c>
      <c r="L116" s="96"/>
    </row>
    <row r="117" spans="1:12" s="80" customFormat="1" ht="30" customHeight="1" thickBot="1">
      <c r="B117" s="87" t="s">
        <v>82</v>
      </c>
      <c r="C117" s="85" t="s">
        <v>85</v>
      </c>
      <c r="D117" s="85" t="s">
        <v>85</v>
      </c>
      <c r="E117" s="85" t="s">
        <v>85</v>
      </c>
      <c r="F117" s="107" t="s">
        <v>85</v>
      </c>
      <c r="G117" s="110">
        <v>4</v>
      </c>
      <c r="H117" s="94">
        <f>COUNTIF(C117:F117,$H$22)</f>
        <v>4</v>
      </c>
      <c r="I117" s="94">
        <f>COUNTIF(C117:F117,$I$22)</f>
        <v>0</v>
      </c>
      <c r="J117" s="94">
        <f>COUNTIF(C117:F117,$J$22)</f>
        <v>0</v>
      </c>
      <c r="K117" s="95">
        <f>COUNTIF(C117:F117,$K$22)</f>
        <v>0</v>
      </c>
      <c r="L117" s="97"/>
    </row>
    <row r="118" spans="1:12" s="78" customFormat="1" ht="20.100000000000001" customHeight="1" thickBot="1">
      <c r="B118" s="81"/>
      <c r="C118" s="81"/>
      <c r="D118" s="81"/>
      <c r="E118" s="81"/>
      <c r="F118" s="58" t="s">
        <v>40</v>
      </c>
      <c r="G118" s="90">
        <f>SUM(G113:G117)</f>
        <v>20</v>
      </c>
      <c r="H118" s="91">
        <f>SUM(H113:H117)</f>
        <v>20</v>
      </c>
      <c r="I118" s="91">
        <f>SUM(I113:I117)</f>
        <v>0</v>
      </c>
      <c r="J118" s="91">
        <f>SUM(J113:J117)</f>
        <v>0</v>
      </c>
      <c r="K118" s="92">
        <f>SUM(K113:K117)</f>
        <v>0</v>
      </c>
    </row>
  </sheetData>
  <mergeCells count="57">
    <mergeCell ref="B110:L110"/>
    <mergeCell ref="B111:B112"/>
    <mergeCell ref="C111:F111"/>
    <mergeCell ref="G111:K111"/>
    <mergeCell ref="L111:L112"/>
    <mergeCell ref="B100:L100"/>
    <mergeCell ref="B101:B102"/>
    <mergeCell ref="C101:F101"/>
    <mergeCell ref="G101:K101"/>
    <mergeCell ref="L101:L102"/>
    <mergeCell ref="B90:L90"/>
    <mergeCell ref="B91:B92"/>
    <mergeCell ref="C91:F91"/>
    <mergeCell ref="G91:K91"/>
    <mergeCell ref="L91:L92"/>
    <mergeCell ref="B80:L80"/>
    <mergeCell ref="B81:B82"/>
    <mergeCell ref="C81:F81"/>
    <mergeCell ref="G81:K81"/>
    <mergeCell ref="L81:L82"/>
    <mergeCell ref="B70:L70"/>
    <mergeCell ref="B71:B72"/>
    <mergeCell ref="C71:F71"/>
    <mergeCell ref="G71:K71"/>
    <mergeCell ref="L71:L72"/>
    <mergeCell ref="B60:L60"/>
    <mergeCell ref="B61:B62"/>
    <mergeCell ref="C61:F61"/>
    <mergeCell ref="G61:K61"/>
    <mergeCell ref="L61:L62"/>
    <mergeCell ref="B50:L50"/>
    <mergeCell ref="B51:B52"/>
    <mergeCell ref="C51:F51"/>
    <mergeCell ref="G51:K51"/>
    <mergeCell ref="L51:L52"/>
    <mergeCell ref="B30:L30"/>
    <mergeCell ref="B31:B32"/>
    <mergeCell ref="C31:F31"/>
    <mergeCell ref="G31:K31"/>
    <mergeCell ref="L31:L32"/>
    <mergeCell ref="B2:K2"/>
    <mergeCell ref="B3:K3"/>
    <mergeCell ref="C12:D12"/>
    <mergeCell ref="C13:D13"/>
    <mergeCell ref="C14:D14"/>
    <mergeCell ref="C15:D15"/>
    <mergeCell ref="C16:D16"/>
    <mergeCell ref="B21:B22"/>
    <mergeCell ref="B20:L20"/>
    <mergeCell ref="C21:F21"/>
    <mergeCell ref="G21:K21"/>
    <mergeCell ref="L21:L22"/>
    <mergeCell ref="B40:L40"/>
    <mergeCell ref="B41:B42"/>
    <mergeCell ref="C41:F41"/>
    <mergeCell ref="G41:K41"/>
    <mergeCell ref="L41:L42"/>
  </mergeCells>
  <phoneticPr fontId="6" type="noConversion"/>
  <conditionalFormatting sqref="L1 L39 L59 L99 L119:L65465">
    <cfRule type="cellIs" dxfId="157" priority="382" operator="equal">
      <formula>"pass"</formula>
    </cfRule>
    <cfRule type="cellIs" dxfId="156" priority="383" operator="equal">
      <formula>"fail"</formula>
    </cfRule>
  </conditionalFormatting>
  <conditionalFormatting sqref="J29">
    <cfRule type="cellIs" dxfId="155" priority="325" operator="equal">
      <formula>"pass"</formula>
    </cfRule>
    <cfRule type="cellIs" dxfId="154" priority="326" operator="equal">
      <formula>"fail"</formula>
    </cfRule>
  </conditionalFormatting>
  <conditionalFormatting sqref="C23:F27">
    <cfRule type="containsText" dxfId="153" priority="317" operator="containsText" text="Block">
      <formula>NOT(ISERROR(SEARCH("Block",C23)))</formula>
    </cfRule>
    <cfRule type="containsText" dxfId="152" priority="318" operator="containsText" text="X">
      <formula>NOT(ISERROR(SEARCH("X",C23)))</formula>
    </cfRule>
    <cfRule type="containsText" dxfId="151" priority="319" operator="containsText" text="FAIL">
      <formula>NOT(ISERROR(SEARCH("FAIL",C23)))</formula>
    </cfRule>
    <cfRule type="containsText" dxfId="150" priority="320" operator="containsText" text="PASS">
      <formula>NOT(ISERROR(SEARCH("PASS",C23)))</formula>
    </cfRule>
    <cfRule type="containsText" dxfId="149" priority="321" operator="containsText" text="FAIL">
      <formula>NOT(ISERROR(SEARCH("FAIL",C23)))</formula>
    </cfRule>
    <cfRule type="containsText" dxfId="148" priority="322" operator="containsText" text="PASS">
      <formula>NOT(ISERROR(SEARCH("PASS",C23)))</formula>
    </cfRule>
  </conditionalFormatting>
  <conditionalFormatting sqref="C23:F27">
    <cfRule type="cellIs" dxfId="147" priority="324" operator="equal">
      <formula>"V"</formula>
    </cfRule>
  </conditionalFormatting>
  <conditionalFormatting sqref="C23:F27">
    <cfRule type="cellIs" dxfId="146" priority="323" operator="equal">
      <formula>"N"</formula>
    </cfRule>
  </conditionalFormatting>
  <conditionalFormatting sqref="J49">
    <cfRule type="cellIs" dxfId="137" priority="137" operator="equal">
      <formula>"pass"</formula>
    </cfRule>
    <cfRule type="cellIs" dxfId="136" priority="138" operator="equal">
      <formula>"fail"</formula>
    </cfRule>
  </conditionalFormatting>
  <conditionalFormatting sqref="L79">
    <cfRule type="cellIs" dxfId="119" priority="119" operator="equal">
      <formula>"pass"</formula>
    </cfRule>
    <cfRule type="cellIs" dxfId="118" priority="120" operator="equal">
      <formula>"fail"</formula>
    </cfRule>
  </conditionalFormatting>
  <conditionalFormatting sqref="J69">
    <cfRule type="cellIs" dxfId="117" priority="117" operator="equal">
      <formula>"pass"</formula>
    </cfRule>
    <cfRule type="cellIs" dxfId="116" priority="118" operator="equal">
      <formula>"fail"</formula>
    </cfRule>
  </conditionalFormatting>
  <conditionalFormatting sqref="J89">
    <cfRule type="cellIs" dxfId="99" priority="99" operator="equal">
      <formula>"pass"</formula>
    </cfRule>
    <cfRule type="cellIs" dxfId="98" priority="100" operator="equal">
      <formula>"fail"</formula>
    </cfRule>
  </conditionalFormatting>
  <conditionalFormatting sqref="J109">
    <cfRule type="cellIs" dxfId="81" priority="81" operator="equal">
      <formula>"pass"</formula>
    </cfRule>
    <cfRule type="cellIs" dxfId="80" priority="82" operator="equal">
      <formula>"fail"</formula>
    </cfRule>
  </conditionalFormatting>
  <conditionalFormatting sqref="C113:F117">
    <cfRule type="containsText" dxfId="71" priority="65" operator="containsText" text="Block">
      <formula>NOT(ISERROR(SEARCH("Block",C113)))</formula>
    </cfRule>
    <cfRule type="containsText" dxfId="70" priority="66" operator="containsText" text="X">
      <formula>NOT(ISERROR(SEARCH("X",C113)))</formula>
    </cfRule>
    <cfRule type="containsText" dxfId="69" priority="67" operator="containsText" text="FAIL">
      <formula>NOT(ISERROR(SEARCH("FAIL",C113)))</formula>
    </cfRule>
    <cfRule type="containsText" dxfId="68" priority="68" operator="containsText" text="PASS">
      <formula>NOT(ISERROR(SEARCH("PASS",C113)))</formula>
    </cfRule>
    <cfRule type="containsText" dxfId="67" priority="69" operator="containsText" text="FAIL">
      <formula>NOT(ISERROR(SEARCH("FAIL",C113)))</formula>
    </cfRule>
    <cfRule type="containsText" dxfId="66" priority="70" operator="containsText" text="PASS">
      <formula>NOT(ISERROR(SEARCH("PASS",C113)))</formula>
    </cfRule>
  </conditionalFormatting>
  <conditionalFormatting sqref="C113:F117">
    <cfRule type="cellIs" dxfId="65" priority="72" operator="equal">
      <formula>"V"</formula>
    </cfRule>
  </conditionalFormatting>
  <conditionalFormatting sqref="C113:F117">
    <cfRule type="cellIs" dxfId="64" priority="71" operator="equal">
      <formula>"N"</formula>
    </cfRule>
  </conditionalFormatting>
  <conditionalFormatting sqref="C33:F37">
    <cfRule type="containsText" dxfId="63" priority="57" operator="containsText" text="Block">
      <formula>NOT(ISERROR(SEARCH("Block",C33)))</formula>
    </cfRule>
    <cfRule type="containsText" dxfId="62" priority="58" operator="containsText" text="X">
      <formula>NOT(ISERROR(SEARCH("X",C33)))</formula>
    </cfRule>
    <cfRule type="containsText" dxfId="61" priority="59" operator="containsText" text="FAIL">
      <formula>NOT(ISERROR(SEARCH("FAIL",C33)))</formula>
    </cfRule>
    <cfRule type="containsText" dxfId="60" priority="60" operator="containsText" text="PASS">
      <formula>NOT(ISERROR(SEARCH("PASS",C33)))</formula>
    </cfRule>
    <cfRule type="containsText" dxfId="59" priority="61" operator="containsText" text="FAIL">
      <formula>NOT(ISERROR(SEARCH("FAIL",C33)))</formula>
    </cfRule>
    <cfRule type="containsText" dxfId="58" priority="62" operator="containsText" text="PASS">
      <formula>NOT(ISERROR(SEARCH("PASS",C33)))</formula>
    </cfRule>
  </conditionalFormatting>
  <conditionalFormatting sqref="C33:F37">
    <cfRule type="cellIs" dxfId="57" priority="64" operator="equal">
      <formula>"V"</formula>
    </cfRule>
  </conditionalFormatting>
  <conditionalFormatting sqref="C33:F37">
    <cfRule type="cellIs" dxfId="56" priority="63" operator="equal">
      <formula>"N"</formula>
    </cfRule>
  </conditionalFormatting>
  <conditionalFormatting sqref="C43:F47">
    <cfRule type="containsText" dxfId="55" priority="49" operator="containsText" text="Block">
      <formula>NOT(ISERROR(SEARCH("Block",C43)))</formula>
    </cfRule>
    <cfRule type="containsText" dxfId="54" priority="50" operator="containsText" text="X">
      <formula>NOT(ISERROR(SEARCH("X",C43)))</formula>
    </cfRule>
    <cfRule type="containsText" dxfId="53" priority="51" operator="containsText" text="FAIL">
      <formula>NOT(ISERROR(SEARCH("FAIL",C43)))</formula>
    </cfRule>
    <cfRule type="containsText" dxfId="52" priority="52" operator="containsText" text="PASS">
      <formula>NOT(ISERROR(SEARCH("PASS",C43)))</formula>
    </cfRule>
    <cfRule type="containsText" dxfId="51" priority="53" operator="containsText" text="FAIL">
      <formula>NOT(ISERROR(SEARCH("FAIL",C43)))</formula>
    </cfRule>
    <cfRule type="containsText" dxfId="50" priority="54" operator="containsText" text="PASS">
      <formula>NOT(ISERROR(SEARCH("PASS",C43)))</formula>
    </cfRule>
  </conditionalFormatting>
  <conditionalFormatting sqref="C43:F47">
    <cfRule type="cellIs" dxfId="49" priority="56" operator="equal">
      <formula>"V"</formula>
    </cfRule>
  </conditionalFormatting>
  <conditionalFormatting sqref="C43:F47">
    <cfRule type="cellIs" dxfId="48" priority="55" operator="equal">
      <formula>"N"</formula>
    </cfRule>
  </conditionalFormatting>
  <conditionalFormatting sqref="C53:F57">
    <cfRule type="containsText" dxfId="47" priority="41" operator="containsText" text="Block">
      <formula>NOT(ISERROR(SEARCH("Block",C53)))</formula>
    </cfRule>
    <cfRule type="containsText" dxfId="46" priority="42" operator="containsText" text="X">
      <formula>NOT(ISERROR(SEARCH("X",C53)))</formula>
    </cfRule>
    <cfRule type="containsText" dxfId="45" priority="43" operator="containsText" text="FAIL">
      <formula>NOT(ISERROR(SEARCH("FAIL",C53)))</formula>
    </cfRule>
    <cfRule type="containsText" dxfId="44" priority="44" operator="containsText" text="PASS">
      <formula>NOT(ISERROR(SEARCH("PASS",C53)))</formula>
    </cfRule>
    <cfRule type="containsText" dxfId="43" priority="45" operator="containsText" text="FAIL">
      <formula>NOT(ISERROR(SEARCH("FAIL",C53)))</formula>
    </cfRule>
    <cfRule type="containsText" dxfId="42" priority="46" operator="containsText" text="PASS">
      <formula>NOT(ISERROR(SEARCH("PASS",C53)))</formula>
    </cfRule>
  </conditionalFormatting>
  <conditionalFormatting sqref="C53:F57">
    <cfRule type="cellIs" dxfId="41" priority="48" operator="equal">
      <formula>"V"</formula>
    </cfRule>
  </conditionalFormatting>
  <conditionalFormatting sqref="C53:F57">
    <cfRule type="cellIs" dxfId="40" priority="47" operator="equal">
      <formula>"N"</formula>
    </cfRule>
  </conditionalFormatting>
  <conditionalFormatting sqref="C63:F67">
    <cfRule type="containsText" dxfId="39" priority="33" operator="containsText" text="Block">
      <formula>NOT(ISERROR(SEARCH("Block",C63)))</formula>
    </cfRule>
    <cfRule type="containsText" dxfId="38" priority="34" operator="containsText" text="X">
      <formula>NOT(ISERROR(SEARCH("X",C63)))</formula>
    </cfRule>
    <cfRule type="containsText" dxfId="37" priority="35" operator="containsText" text="FAIL">
      <formula>NOT(ISERROR(SEARCH("FAIL",C63)))</formula>
    </cfRule>
    <cfRule type="containsText" dxfId="36" priority="36" operator="containsText" text="PASS">
      <formula>NOT(ISERROR(SEARCH("PASS",C63)))</formula>
    </cfRule>
    <cfRule type="containsText" dxfId="35" priority="37" operator="containsText" text="FAIL">
      <formula>NOT(ISERROR(SEARCH("FAIL",C63)))</formula>
    </cfRule>
    <cfRule type="containsText" dxfId="34" priority="38" operator="containsText" text="PASS">
      <formula>NOT(ISERROR(SEARCH("PASS",C63)))</formula>
    </cfRule>
  </conditionalFormatting>
  <conditionalFormatting sqref="C63:F67">
    <cfRule type="cellIs" dxfId="33" priority="40" operator="equal">
      <formula>"V"</formula>
    </cfRule>
  </conditionalFormatting>
  <conditionalFormatting sqref="C63:F67">
    <cfRule type="cellIs" dxfId="32" priority="39" operator="equal">
      <formula>"N"</formula>
    </cfRule>
  </conditionalFormatting>
  <conditionalFormatting sqref="C73:F77">
    <cfRule type="containsText" dxfId="31" priority="25" operator="containsText" text="Block">
      <formula>NOT(ISERROR(SEARCH("Block",C73)))</formula>
    </cfRule>
    <cfRule type="containsText" dxfId="30" priority="26" operator="containsText" text="X">
      <formula>NOT(ISERROR(SEARCH("X",C73)))</formula>
    </cfRule>
    <cfRule type="containsText" dxfId="29" priority="27" operator="containsText" text="FAIL">
      <formula>NOT(ISERROR(SEARCH("FAIL",C73)))</formula>
    </cfRule>
    <cfRule type="containsText" dxfId="28" priority="28" operator="containsText" text="PASS">
      <formula>NOT(ISERROR(SEARCH("PASS",C73)))</formula>
    </cfRule>
    <cfRule type="containsText" dxfId="27" priority="29" operator="containsText" text="FAIL">
      <formula>NOT(ISERROR(SEARCH("FAIL",C73)))</formula>
    </cfRule>
    <cfRule type="containsText" dxfId="26" priority="30" operator="containsText" text="PASS">
      <formula>NOT(ISERROR(SEARCH("PASS",C73)))</formula>
    </cfRule>
  </conditionalFormatting>
  <conditionalFormatting sqref="C73:F77">
    <cfRule type="cellIs" dxfId="25" priority="32" operator="equal">
      <formula>"V"</formula>
    </cfRule>
  </conditionalFormatting>
  <conditionalFormatting sqref="C73:F77">
    <cfRule type="cellIs" dxfId="24" priority="31" operator="equal">
      <formula>"N"</formula>
    </cfRule>
  </conditionalFormatting>
  <conditionalFormatting sqref="C83:F87">
    <cfRule type="containsText" dxfId="23" priority="17" operator="containsText" text="Block">
      <formula>NOT(ISERROR(SEARCH("Block",C83)))</formula>
    </cfRule>
    <cfRule type="containsText" dxfId="22" priority="18" operator="containsText" text="X">
      <formula>NOT(ISERROR(SEARCH("X",C83)))</formula>
    </cfRule>
    <cfRule type="containsText" dxfId="21" priority="19" operator="containsText" text="FAIL">
      <formula>NOT(ISERROR(SEARCH("FAIL",C83)))</formula>
    </cfRule>
    <cfRule type="containsText" dxfId="20" priority="20" operator="containsText" text="PASS">
      <formula>NOT(ISERROR(SEARCH("PASS",C83)))</formula>
    </cfRule>
    <cfRule type="containsText" dxfId="19" priority="21" operator="containsText" text="FAIL">
      <formula>NOT(ISERROR(SEARCH("FAIL",C83)))</formula>
    </cfRule>
    <cfRule type="containsText" dxfId="18" priority="22" operator="containsText" text="PASS">
      <formula>NOT(ISERROR(SEARCH("PASS",C83)))</formula>
    </cfRule>
  </conditionalFormatting>
  <conditionalFormatting sqref="C83:F87">
    <cfRule type="cellIs" dxfId="17" priority="24" operator="equal">
      <formula>"V"</formula>
    </cfRule>
  </conditionalFormatting>
  <conditionalFormatting sqref="C83:F87">
    <cfRule type="cellIs" dxfId="16" priority="23" operator="equal">
      <formula>"N"</formula>
    </cfRule>
  </conditionalFormatting>
  <conditionalFormatting sqref="C93:F97">
    <cfRule type="containsText" dxfId="15" priority="9" operator="containsText" text="Block">
      <formula>NOT(ISERROR(SEARCH("Block",C93)))</formula>
    </cfRule>
    <cfRule type="containsText" dxfId="14" priority="10" operator="containsText" text="X">
      <formula>NOT(ISERROR(SEARCH("X",C93)))</formula>
    </cfRule>
    <cfRule type="containsText" dxfId="13" priority="11" operator="containsText" text="FAIL">
      <formula>NOT(ISERROR(SEARCH("FAIL",C93)))</formula>
    </cfRule>
    <cfRule type="containsText" dxfId="12" priority="12" operator="containsText" text="PASS">
      <formula>NOT(ISERROR(SEARCH("PASS",C93)))</formula>
    </cfRule>
    <cfRule type="containsText" dxfId="11" priority="13" operator="containsText" text="FAIL">
      <formula>NOT(ISERROR(SEARCH("FAIL",C93)))</formula>
    </cfRule>
    <cfRule type="containsText" dxfId="10" priority="14" operator="containsText" text="PASS">
      <formula>NOT(ISERROR(SEARCH("PASS",C93)))</formula>
    </cfRule>
  </conditionalFormatting>
  <conditionalFormatting sqref="C93:F97">
    <cfRule type="cellIs" dxfId="9" priority="16" operator="equal">
      <formula>"V"</formula>
    </cfRule>
  </conditionalFormatting>
  <conditionalFormatting sqref="C93:F97">
    <cfRule type="cellIs" dxfId="8" priority="15" operator="equal">
      <formula>"N"</formula>
    </cfRule>
  </conditionalFormatting>
  <conditionalFormatting sqref="C103:F107">
    <cfRule type="containsText" dxfId="7" priority="1" operator="containsText" text="Block">
      <formula>NOT(ISERROR(SEARCH("Block",C103)))</formula>
    </cfRule>
    <cfRule type="containsText" dxfId="6" priority="2" operator="containsText" text="X">
      <formula>NOT(ISERROR(SEARCH("X",C103)))</formula>
    </cfRule>
    <cfRule type="containsText" dxfId="5" priority="3" operator="containsText" text="FAIL">
      <formula>NOT(ISERROR(SEARCH("FAIL",C103)))</formula>
    </cfRule>
    <cfRule type="containsText" dxfId="4" priority="4" operator="containsText" text="PASS">
      <formula>NOT(ISERROR(SEARCH("PASS",C103)))</formula>
    </cfRule>
    <cfRule type="containsText" dxfId="3" priority="5" operator="containsText" text="FAIL">
      <formula>NOT(ISERROR(SEARCH("FAIL",C103)))</formula>
    </cfRule>
    <cfRule type="containsText" dxfId="2" priority="6" operator="containsText" text="PASS">
      <formula>NOT(ISERROR(SEARCH("PASS",C103)))</formula>
    </cfRule>
  </conditionalFormatting>
  <conditionalFormatting sqref="C103:F107">
    <cfRule type="cellIs" dxfId="1" priority="8" operator="equal">
      <formula>"V"</formula>
    </cfRule>
  </conditionalFormatting>
  <conditionalFormatting sqref="C103:F107">
    <cfRule type="cellIs" dxfId="0" priority="7" operator="equal">
      <formula>"N"</formula>
    </cfRule>
  </conditionalFormatting>
  <dataValidations disablePrompts="1" count="1">
    <dataValidation type="list" allowBlank="1" showInputMessage="1" showErrorMessage="1" sqref="C113:F117 C23:F27 C33:F37 C43:F47 C53:F57 C63:F67 C73:F77 C83:F87 C93:F97 C103:F107">
      <formula1>"PASS, FAIL, X, Block, Under Test"</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Cover</vt:lpstr>
      <vt:lpstr>Configuration</vt:lpstr>
      <vt:lpstr>Status</vt:lpstr>
      <vt:lpstr>PCIe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Chia-chun Wu(吳佳純_ASRockRack)</dc:creator>
  <cp:lastModifiedBy>Tommy Xie(謝孟廷_ASRockRack)</cp:lastModifiedBy>
  <dcterms:created xsi:type="dcterms:W3CDTF">2017-09-15T09:34:04Z</dcterms:created>
  <dcterms:modified xsi:type="dcterms:W3CDTF">2020-03-02T10:02:31Z</dcterms:modified>
</cp:coreProperties>
</file>